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Технология продукции общественного питания 2018, 2019, 2020\"/>
    </mc:Choice>
  </mc:AlternateContent>
  <bookViews>
    <workbookView xWindow="-15" yWindow="6135" windowWidth="25260" windowHeight="6195" tabRatio="656"/>
  </bookViews>
  <sheets>
    <sheet name="титульный" sheetId="10" r:id="rId1"/>
    <sheet name="1 курс" sheetId="2" r:id="rId2"/>
    <sheet name="гр аттестаций 1 курс" sheetId="12" r:id="rId3"/>
    <sheet name="2 курс" sheetId="7" r:id="rId4"/>
    <sheet name="гр аттестаций 2 курс" sheetId="13" r:id="rId5"/>
    <sheet name="3 курс" sheetId="8" r:id="rId6"/>
    <sheet name="гр аттестаций 3 курс" sheetId="14" r:id="rId7"/>
    <sheet name="4 курс" sheetId="15" r:id="rId8"/>
    <sheet name="гр аттестаций 4 курс " sheetId="16" r:id="rId9"/>
  </sheets>
  <definedNames>
    <definedName name="_xlnm.Print_Area" localSheetId="1">'1 курс'!$A$2:$BF$54</definedName>
    <definedName name="_xlnm.Print_Area" localSheetId="3">'2 курс'!$A$1:$BF$63</definedName>
    <definedName name="_xlnm.Print_Area" localSheetId="5">'3 курс'!$A$1:$BF$61</definedName>
    <definedName name="_xlnm.Print_Area" localSheetId="2">'гр аттестаций 1 курс'!$A$2:$BE$52</definedName>
    <definedName name="_xlnm.Print_Area" localSheetId="4">'гр аттестаций 2 курс'!$A$1:$BE$61</definedName>
    <definedName name="_xlnm.Print_Area" localSheetId="6">'гр аттестаций 3 курс'!$A$1:$BE$59</definedName>
  </definedNames>
  <calcPr calcId="162913"/>
</workbook>
</file>

<file path=xl/calcChain.xml><?xml version="1.0" encoding="utf-8"?>
<calcChain xmlns="http://schemas.openxmlformats.org/spreadsheetml/2006/main">
  <c r="M6" i="15" l="1"/>
  <c r="M10" i="15"/>
  <c r="R25" i="15"/>
  <c r="R24" i="15"/>
  <c r="Y25" i="15"/>
  <c r="Z25" i="15"/>
  <c r="AA25" i="15"/>
  <c r="AB25" i="15"/>
  <c r="AC25" i="15"/>
  <c r="AD25" i="15"/>
  <c r="AE25" i="15"/>
  <c r="AF25" i="15"/>
  <c r="X25" i="15"/>
  <c r="Y24" i="15"/>
  <c r="Z24" i="15"/>
  <c r="AA24" i="15"/>
  <c r="AB24" i="15"/>
  <c r="AC24" i="15"/>
  <c r="AD24" i="15"/>
  <c r="AE24" i="15"/>
  <c r="AF24" i="15"/>
  <c r="X24" i="15"/>
  <c r="Y11" i="15"/>
  <c r="Z11" i="15"/>
  <c r="AA11" i="15"/>
  <c r="AB11" i="15"/>
  <c r="AC11" i="15"/>
  <c r="AD11" i="15"/>
  <c r="AE11" i="15"/>
  <c r="AF11" i="15"/>
  <c r="X11" i="15"/>
  <c r="Y10" i="15"/>
  <c r="Z10" i="15"/>
  <c r="AA10" i="15"/>
  <c r="AB10" i="15"/>
  <c r="AC10" i="15"/>
  <c r="AD10" i="15"/>
  <c r="AE10" i="15"/>
  <c r="AF10" i="15"/>
  <c r="X10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E11" i="15"/>
  <c r="F10" i="15"/>
  <c r="G10" i="15"/>
  <c r="H10" i="15"/>
  <c r="I10" i="15"/>
  <c r="J10" i="15"/>
  <c r="K10" i="15"/>
  <c r="L10" i="15"/>
  <c r="N10" i="15"/>
  <c r="O10" i="15"/>
  <c r="P10" i="15"/>
  <c r="Q10" i="15"/>
  <c r="R10" i="15"/>
  <c r="S10" i="15"/>
  <c r="T10" i="15"/>
  <c r="U10" i="15"/>
  <c r="E10" i="15"/>
  <c r="E24" i="15"/>
  <c r="E34" i="15"/>
  <c r="E40" i="15"/>
  <c r="F25" i="15"/>
  <c r="F23" i="15"/>
  <c r="G25" i="15"/>
  <c r="G23" i="15"/>
  <c r="G48" i="15"/>
  <c r="H25" i="15"/>
  <c r="I25" i="15"/>
  <c r="J25" i="15"/>
  <c r="J23" i="15"/>
  <c r="K25" i="15"/>
  <c r="L25" i="15"/>
  <c r="M25" i="15"/>
  <c r="N25" i="15"/>
  <c r="N23" i="15"/>
  <c r="N48" i="15"/>
  <c r="N49" i="15"/>
  <c r="O25" i="15"/>
  <c r="P25" i="15"/>
  <c r="Q25" i="15"/>
  <c r="S25" i="15"/>
  <c r="S23" i="15"/>
  <c r="T25" i="15"/>
  <c r="U25" i="15"/>
  <c r="U23" i="15"/>
  <c r="E25" i="15"/>
  <c r="E23" i="15"/>
  <c r="E48" i="15"/>
  <c r="F24" i="15"/>
  <c r="F22" i="15"/>
  <c r="F47" i="15"/>
  <c r="G24" i="15"/>
  <c r="H24" i="15"/>
  <c r="H22" i="15"/>
  <c r="H47" i="15"/>
  <c r="I24" i="15"/>
  <c r="J24" i="15"/>
  <c r="J22" i="15"/>
  <c r="K24" i="15"/>
  <c r="L24" i="15"/>
  <c r="M24" i="15"/>
  <c r="N24" i="15"/>
  <c r="O24" i="15"/>
  <c r="P24" i="15"/>
  <c r="Q24" i="15"/>
  <c r="S24" i="15"/>
  <c r="S22" i="15"/>
  <c r="T24" i="15"/>
  <c r="U24" i="15"/>
  <c r="H23" i="15"/>
  <c r="H48" i="15"/>
  <c r="T22" i="15"/>
  <c r="AM11" i="15"/>
  <c r="AN11" i="15"/>
  <c r="AN48" i="15"/>
  <c r="AO11" i="15"/>
  <c r="AO48" i="15"/>
  <c r="AP11" i="15"/>
  <c r="AQ11" i="15"/>
  <c r="AQ48" i="15"/>
  <c r="AQ49" i="15"/>
  <c r="AR11" i="15"/>
  <c r="AR48" i="15"/>
  <c r="AS11" i="15"/>
  <c r="AS48" i="15"/>
  <c r="AT11" i="15"/>
  <c r="AU11" i="15"/>
  <c r="AU48" i="15"/>
  <c r="AV11" i="15"/>
  <c r="AV48" i="15"/>
  <c r="AW11" i="15"/>
  <c r="AX11" i="15"/>
  <c r="AY11" i="15"/>
  <c r="AZ11" i="15"/>
  <c r="AZ48" i="15"/>
  <c r="BA11" i="15"/>
  <c r="BB11" i="15"/>
  <c r="BC11" i="15"/>
  <c r="BD11" i="15"/>
  <c r="BD48" i="15"/>
  <c r="BE11" i="15"/>
  <c r="AL11" i="15"/>
  <c r="W11" i="15"/>
  <c r="AG11" i="15"/>
  <c r="AH11" i="15"/>
  <c r="AI11" i="15"/>
  <c r="AI48" i="15"/>
  <c r="AJ11" i="15"/>
  <c r="V11" i="15"/>
  <c r="BF11" i="15"/>
  <c r="AM10" i="15"/>
  <c r="AN10" i="15"/>
  <c r="AN47" i="15"/>
  <c r="AN49" i="15"/>
  <c r="AO10" i="15"/>
  <c r="AP10" i="15"/>
  <c r="AQ10" i="15"/>
  <c r="AR10" i="15"/>
  <c r="AS10" i="15"/>
  <c r="AT10" i="15"/>
  <c r="AU10" i="15"/>
  <c r="AV10" i="15"/>
  <c r="AV47" i="15"/>
  <c r="AV49" i="15"/>
  <c r="AW10" i="15"/>
  <c r="AX10" i="15"/>
  <c r="AY10" i="15"/>
  <c r="AZ10" i="15"/>
  <c r="BA10" i="15"/>
  <c r="BB10" i="15"/>
  <c r="BC10" i="15"/>
  <c r="BD10" i="15"/>
  <c r="BD47" i="15"/>
  <c r="BD49" i="15"/>
  <c r="BE10" i="15"/>
  <c r="AL10" i="15"/>
  <c r="W10" i="15"/>
  <c r="AG10" i="15"/>
  <c r="AH10" i="15"/>
  <c r="AI10" i="15"/>
  <c r="AJ10" i="15"/>
  <c r="V10" i="15"/>
  <c r="AH25" i="15"/>
  <c r="AI25" i="15"/>
  <c r="AJ25" i="15"/>
  <c r="AM24" i="15"/>
  <c r="AN24" i="15"/>
  <c r="AO24" i="15"/>
  <c r="AP24" i="15"/>
  <c r="AQ24" i="15"/>
  <c r="AR24" i="15"/>
  <c r="AS24" i="15"/>
  <c r="AT24" i="15"/>
  <c r="AU24" i="15"/>
  <c r="AV24" i="15"/>
  <c r="AM25" i="15"/>
  <c r="AN25" i="15"/>
  <c r="AO25" i="15"/>
  <c r="AP25" i="15"/>
  <c r="AQ25" i="15"/>
  <c r="AR25" i="15"/>
  <c r="AS25" i="15"/>
  <c r="AT25" i="15"/>
  <c r="AU25" i="15"/>
  <c r="AV25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E19" i="15"/>
  <c r="V18" i="15"/>
  <c r="W18" i="15"/>
  <c r="X18" i="15"/>
  <c r="Y18" i="15"/>
  <c r="Y47" i="15"/>
  <c r="Z18" i="15"/>
  <c r="AA18" i="15"/>
  <c r="AB18" i="15"/>
  <c r="AC18" i="15"/>
  <c r="AD18" i="15"/>
  <c r="AE18" i="15"/>
  <c r="AF18" i="15"/>
  <c r="F18" i="15"/>
  <c r="G18" i="15"/>
  <c r="H18" i="15"/>
  <c r="I18" i="15"/>
  <c r="J18" i="15"/>
  <c r="K18" i="15"/>
  <c r="L18" i="15"/>
  <c r="L47" i="15"/>
  <c r="M18" i="15"/>
  <c r="N18" i="15"/>
  <c r="O18" i="15"/>
  <c r="P18" i="15"/>
  <c r="Q18" i="15"/>
  <c r="R18" i="15"/>
  <c r="S18" i="15"/>
  <c r="T18" i="15"/>
  <c r="U18" i="15"/>
  <c r="E18" i="15"/>
  <c r="BF18" i="15"/>
  <c r="AJ40" i="15"/>
  <c r="AI40" i="15"/>
  <c r="AI22" i="15"/>
  <c r="AI47" i="15"/>
  <c r="AI49" i="15"/>
  <c r="AI34" i="15"/>
  <c r="AJ34" i="15"/>
  <c r="AJ22" i="15"/>
  <c r="AH34" i="15"/>
  <c r="AG34" i="15"/>
  <c r="AG22" i="15"/>
  <c r="AG47" i="15"/>
  <c r="AG49" i="15"/>
  <c r="M34" i="15"/>
  <c r="N34" i="15"/>
  <c r="N22" i="15"/>
  <c r="N47" i="15"/>
  <c r="O34" i="15"/>
  <c r="P34" i="15"/>
  <c r="P22" i="15"/>
  <c r="Q34" i="15"/>
  <c r="R34" i="15"/>
  <c r="R22" i="15"/>
  <c r="S34" i="15"/>
  <c r="T34" i="15"/>
  <c r="U34" i="15"/>
  <c r="M35" i="15"/>
  <c r="M23" i="15"/>
  <c r="M48" i="15"/>
  <c r="N35" i="15"/>
  <c r="O35" i="15"/>
  <c r="P35" i="15"/>
  <c r="P23" i="15"/>
  <c r="Q35" i="15"/>
  <c r="Q23" i="15"/>
  <c r="R35" i="15"/>
  <c r="S35" i="15"/>
  <c r="T35" i="15"/>
  <c r="U35" i="15"/>
  <c r="M40" i="15"/>
  <c r="N40" i="15"/>
  <c r="O40" i="15"/>
  <c r="P40" i="15"/>
  <c r="Q40" i="15"/>
  <c r="R40" i="15"/>
  <c r="S40" i="15"/>
  <c r="T40" i="15"/>
  <c r="U40" i="15"/>
  <c r="U22" i="15"/>
  <c r="U47" i="15"/>
  <c r="M41" i="15"/>
  <c r="N41" i="15"/>
  <c r="O41" i="15"/>
  <c r="P41" i="15"/>
  <c r="Q41" i="15"/>
  <c r="R41" i="15"/>
  <c r="R23" i="15"/>
  <c r="R48" i="15"/>
  <c r="S41" i="15"/>
  <c r="T41" i="15"/>
  <c r="U41" i="15"/>
  <c r="BF30" i="15"/>
  <c r="BF31" i="15"/>
  <c r="BF32" i="15"/>
  <c r="BF33" i="15"/>
  <c r="BF16" i="15"/>
  <c r="BF17" i="15"/>
  <c r="U6" i="15"/>
  <c r="U7" i="15"/>
  <c r="AV6" i="15"/>
  <c r="AV7" i="15"/>
  <c r="BF46" i="15"/>
  <c r="BF45" i="15"/>
  <c r="BF44" i="15"/>
  <c r="BF43" i="15"/>
  <c r="BF42" i="15"/>
  <c r="BE41" i="15"/>
  <c r="BD41" i="15"/>
  <c r="BC41" i="15"/>
  <c r="BB41" i="15"/>
  <c r="BA41" i="15"/>
  <c r="AZ41" i="15"/>
  <c r="AY41" i="15"/>
  <c r="AX41" i="15"/>
  <c r="AW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B23" i="15"/>
  <c r="AA41" i="15"/>
  <c r="Z41" i="15"/>
  <c r="Z23" i="15"/>
  <c r="Y41" i="15"/>
  <c r="X41" i="15"/>
  <c r="L41" i="15"/>
  <c r="K41" i="15"/>
  <c r="J41" i="15"/>
  <c r="I41" i="15"/>
  <c r="H41" i="15"/>
  <c r="G41" i="15"/>
  <c r="F41" i="15"/>
  <c r="E41" i="15"/>
  <c r="BE40" i="15"/>
  <c r="BD40" i="15"/>
  <c r="BC40" i="15"/>
  <c r="BB40" i="15"/>
  <c r="BA40" i="15"/>
  <c r="AZ40" i="15"/>
  <c r="AY40" i="15"/>
  <c r="AX40" i="15"/>
  <c r="AW40" i="15"/>
  <c r="AN40" i="15"/>
  <c r="AM40" i="15"/>
  <c r="AL40" i="15"/>
  <c r="AK40" i="15"/>
  <c r="AH40" i="15"/>
  <c r="AG40" i="15"/>
  <c r="AF40" i="15"/>
  <c r="AE40" i="15"/>
  <c r="AD40" i="15"/>
  <c r="AC40" i="15"/>
  <c r="AB40" i="15"/>
  <c r="AA40" i="15"/>
  <c r="AA22" i="15"/>
  <c r="AA47" i="15"/>
  <c r="Z40" i="15"/>
  <c r="Z22" i="15"/>
  <c r="Y40" i="15"/>
  <c r="X40" i="15"/>
  <c r="L40" i="15"/>
  <c r="K40" i="15"/>
  <c r="K22" i="15"/>
  <c r="K47" i="15"/>
  <c r="J40" i="15"/>
  <c r="I40" i="15"/>
  <c r="H40" i="15"/>
  <c r="G40" i="15"/>
  <c r="G22" i="15"/>
  <c r="F40" i="15"/>
  <c r="BF39" i="15"/>
  <c r="BF38" i="15"/>
  <c r="BF37" i="15"/>
  <c r="BF36" i="15"/>
  <c r="BE35" i="15"/>
  <c r="BD35" i="15"/>
  <c r="BC35" i="15"/>
  <c r="BB35" i="15"/>
  <c r="BA35" i="15"/>
  <c r="AZ35" i="15"/>
  <c r="AY35" i="15"/>
  <c r="AX35" i="15"/>
  <c r="AW35" i="15"/>
  <c r="AN35" i="15"/>
  <c r="AM35" i="15"/>
  <c r="AL35" i="15"/>
  <c r="AK35" i="15"/>
  <c r="AJ35" i="15"/>
  <c r="AI35" i="15"/>
  <c r="AH35" i="15"/>
  <c r="AG35" i="15"/>
  <c r="AF35" i="15"/>
  <c r="AE35" i="15"/>
  <c r="AE23" i="15"/>
  <c r="AD35" i="15"/>
  <c r="AD23" i="15"/>
  <c r="AC35" i="15"/>
  <c r="AB35" i="15"/>
  <c r="AA35" i="15"/>
  <c r="AA23" i="15"/>
  <c r="Z35" i="15"/>
  <c r="Y35" i="15"/>
  <c r="X35" i="15"/>
  <c r="L35" i="15"/>
  <c r="K35" i="15"/>
  <c r="K23" i="15"/>
  <c r="K48" i="15"/>
  <c r="J35" i="15"/>
  <c r="I35" i="15"/>
  <c r="H35" i="15"/>
  <c r="G35" i="15"/>
  <c r="F35" i="15"/>
  <c r="E35" i="15"/>
  <c r="BE34" i="15"/>
  <c r="BD34" i="15"/>
  <c r="BC34" i="15"/>
  <c r="BB34" i="15"/>
  <c r="BA34" i="15"/>
  <c r="AZ34" i="15"/>
  <c r="AY34" i="15"/>
  <c r="AX34" i="15"/>
  <c r="AW34" i="15"/>
  <c r="AN34" i="15"/>
  <c r="AM34" i="15"/>
  <c r="AL34" i="15"/>
  <c r="AK34" i="15"/>
  <c r="AF34" i="15"/>
  <c r="AF22" i="15"/>
  <c r="AF47" i="15"/>
  <c r="AE34" i="15"/>
  <c r="AE22" i="15"/>
  <c r="AD34" i="15"/>
  <c r="AC34" i="15"/>
  <c r="AB34" i="15"/>
  <c r="AA34" i="15"/>
  <c r="Z34" i="15"/>
  <c r="Y34" i="15"/>
  <c r="Y22" i="15"/>
  <c r="X34" i="15"/>
  <c r="L34" i="15"/>
  <c r="L22" i="15"/>
  <c r="K34" i="15"/>
  <c r="J34" i="15"/>
  <c r="I34" i="15"/>
  <c r="H34" i="15"/>
  <c r="G34" i="15"/>
  <c r="F34" i="15"/>
  <c r="BF29" i="15"/>
  <c r="BF28" i="15"/>
  <c r="BF27" i="15"/>
  <c r="BF26" i="15"/>
  <c r="BE25" i="15"/>
  <c r="BD25" i="15"/>
  <c r="BC25" i="15"/>
  <c r="BB25" i="15"/>
  <c r="BA25" i="15"/>
  <c r="AZ25" i="15"/>
  <c r="AY25" i="15"/>
  <c r="AX25" i="15"/>
  <c r="AW25" i="15"/>
  <c r="AL25" i="15"/>
  <c r="AG25" i="15"/>
  <c r="W25" i="15"/>
  <c r="V25" i="15"/>
  <c r="BE24" i="15"/>
  <c r="BE22" i="15"/>
  <c r="BD24" i="15"/>
  <c r="BD22" i="15"/>
  <c r="BC24" i="15"/>
  <c r="BC22" i="15"/>
  <c r="BB24" i="15"/>
  <c r="BA24" i="15"/>
  <c r="BA22" i="15"/>
  <c r="AZ24" i="15"/>
  <c r="AZ22" i="15"/>
  <c r="AZ47" i="15"/>
  <c r="AY24" i="15"/>
  <c r="AY22" i="15"/>
  <c r="AX24" i="15"/>
  <c r="AX22" i="15"/>
  <c r="AW24" i="15"/>
  <c r="AW22" i="15"/>
  <c r="AW47" i="15"/>
  <c r="AL24" i="15"/>
  <c r="W24" i="15"/>
  <c r="V24" i="15"/>
  <c r="BB22" i="15"/>
  <c r="BF21" i="15"/>
  <c r="BF20" i="15"/>
  <c r="BE19" i="15"/>
  <c r="BD19" i="15"/>
  <c r="BC19" i="15"/>
  <c r="BB19" i="15"/>
  <c r="BA19" i="15"/>
  <c r="AZ19" i="15"/>
  <c r="AY19" i="15"/>
  <c r="AX19" i="15"/>
  <c r="AW19" i="15"/>
  <c r="BE18" i="15"/>
  <c r="BD18" i="15"/>
  <c r="BC18" i="15"/>
  <c r="BB18" i="15"/>
  <c r="BA18" i="15"/>
  <c r="AZ18" i="15"/>
  <c r="AY18" i="15"/>
  <c r="AX18" i="15"/>
  <c r="AW18" i="15"/>
  <c r="BF15" i="15"/>
  <c r="BF14" i="15"/>
  <c r="BF13" i="15"/>
  <c r="BF12" i="15"/>
  <c r="AT48" i="15"/>
  <c r="AP48" i="15"/>
  <c r="BF9" i="15"/>
  <c r="BF8" i="15"/>
  <c r="BE7" i="15"/>
  <c r="BD7" i="15"/>
  <c r="BC7" i="15"/>
  <c r="BB7" i="15"/>
  <c r="BA7" i="15"/>
  <c r="AZ7" i="15"/>
  <c r="AY7" i="15"/>
  <c r="AX7" i="15"/>
  <c r="AW7" i="15"/>
  <c r="AU7" i="15"/>
  <c r="AT7" i="15"/>
  <c r="AS7" i="15"/>
  <c r="AR7" i="15"/>
  <c r="AQ7" i="15"/>
  <c r="AP7" i="15"/>
  <c r="AO7" i="15"/>
  <c r="AN7" i="15"/>
  <c r="AM7" i="15"/>
  <c r="AL7" i="15"/>
  <c r="AJ7" i="15"/>
  <c r="AI7" i="15"/>
  <c r="AH7" i="15"/>
  <c r="AH48" i="15"/>
  <c r="AG7" i="15"/>
  <c r="AF7" i="15"/>
  <c r="AE7" i="15"/>
  <c r="AD7" i="15"/>
  <c r="AD48" i="15"/>
  <c r="AC7" i="15"/>
  <c r="AB7" i="15"/>
  <c r="AA7" i="15"/>
  <c r="Z7" i="15"/>
  <c r="Z48" i="15"/>
  <c r="Y7" i="15"/>
  <c r="X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BE6" i="15"/>
  <c r="BD6" i="15"/>
  <c r="BC6" i="15"/>
  <c r="BB6" i="15"/>
  <c r="BA6" i="15"/>
  <c r="AZ6" i="15"/>
  <c r="AY6" i="15"/>
  <c r="AX6" i="15"/>
  <c r="AW6" i="15"/>
  <c r="AU6" i="15"/>
  <c r="AT6" i="15"/>
  <c r="AS6" i="15"/>
  <c r="AR6" i="15"/>
  <c r="AQ6" i="15"/>
  <c r="AP6" i="15"/>
  <c r="AO6" i="15"/>
  <c r="AN6" i="15"/>
  <c r="AM6" i="15"/>
  <c r="AM47" i="15"/>
  <c r="AL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T6" i="15"/>
  <c r="S6" i="15"/>
  <c r="R6" i="15"/>
  <c r="Q6" i="15"/>
  <c r="P6" i="15"/>
  <c r="O6" i="15"/>
  <c r="N6" i="15"/>
  <c r="L6" i="15"/>
  <c r="K6" i="15"/>
  <c r="J6" i="15"/>
  <c r="I6" i="15"/>
  <c r="H6" i="15"/>
  <c r="G6" i="15"/>
  <c r="F6" i="15"/>
  <c r="E6" i="15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E29" i="8"/>
  <c r="X28" i="8"/>
  <c r="AF27" i="8"/>
  <c r="AN27" i="8"/>
  <c r="L27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X54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X53" i="8"/>
  <c r="L54" i="8"/>
  <c r="F54" i="8"/>
  <c r="G54" i="8"/>
  <c r="H54" i="8"/>
  <c r="I54" i="8"/>
  <c r="J54" i="8"/>
  <c r="K54" i="8"/>
  <c r="E54" i="8"/>
  <c r="F53" i="8"/>
  <c r="G53" i="8"/>
  <c r="H53" i="8"/>
  <c r="I53" i="8"/>
  <c r="J53" i="8"/>
  <c r="K53" i="8"/>
  <c r="L53" i="8"/>
  <c r="E53" i="8"/>
  <c r="AF48" i="8"/>
  <c r="AG48" i="8"/>
  <c r="AH48" i="8"/>
  <c r="AI48" i="8"/>
  <c r="AJ48" i="8"/>
  <c r="AK48" i="8"/>
  <c r="AL48" i="8"/>
  <c r="AM48" i="8"/>
  <c r="AN48" i="8"/>
  <c r="AE48" i="8"/>
  <c r="AD48" i="8"/>
  <c r="AC48" i="8"/>
  <c r="AB48" i="8"/>
  <c r="AA48" i="8"/>
  <c r="Z48" i="8"/>
  <c r="Y48" i="8"/>
  <c r="X48" i="8"/>
  <c r="F48" i="8"/>
  <c r="G48" i="8"/>
  <c r="H48" i="8"/>
  <c r="I48" i="8"/>
  <c r="J48" i="8"/>
  <c r="K48" i="8"/>
  <c r="L48" i="8"/>
  <c r="E48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X47" i="8"/>
  <c r="F47" i="8"/>
  <c r="G47" i="8"/>
  <c r="H47" i="8"/>
  <c r="I47" i="8"/>
  <c r="J47" i="8"/>
  <c r="K47" i="8"/>
  <c r="L47" i="8"/>
  <c r="E47" i="8"/>
  <c r="AF42" i="8"/>
  <c r="AG42" i="8"/>
  <c r="AG28" i="8"/>
  <c r="AH42" i="8"/>
  <c r="AI42" i="8"/>
  <c r="AJ42" i="8"/>
  <c r="AK42" i="8"/>
  <c r="AL42" i="8"/>
  <c r="AM42" i="8"/>
  <c r="AM28" i="8"/>
  <c r="AN42" i="8"/>
  <c r="AE42" i="8"/>
  <c r="AE28" i="8"/>
  <c r="AE60" i="8"/>
  <c r="AD42" i="8"/>
  <c r="AC42" i="8"/>
  <c r="AB42" i="8"/>
  <c r="AA42" i="8"/>
  <c r="Z42" i="8"/>
  <c r="Y42" i="8"/>
  <c r="Y28" i="8"/>
  <c r="Y60" i="8"/>
  <c r="X42" i="8"/>
  <c r="F42" i="8"/>
  <c r="BF42" i="8"/>
  <c r="G42" i="8"/>
  <c r="H42" i="8"/>
  <c r="I42" i="8"/>
  <c r="J42" i="8"/>
  <c r="K42" i="8"/>
  <c r="L42" i="8"/>
  <c r="E42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X41" i="8"/>
  <c r="F41" i="8"/>
  <c r="G41" i="8"/>
  <c r="H41" i="8"/>
  <c r="I41" i="8"/>
  <c r="J41" i="8"/>
  <c r="K41" i="8"/>
  <c r="L41" i="8"/>
  <c r="E41" i="8"/>
  <c r="Y36" i="8"/>
  <c r="Z36" i="8"/>
  <c r="AA36" i="8"/>
  <c r="AB36" i="8"/>
  <c r="AC36" i="8"/>
  <c r="AD36" i="8"/>
  <c r="AD28" i="8"/>
  <c r="AD60" i="8"/>
  <c r="AE36" i="8"/>
  <c r="AF36" i="8"/>
  <c r="AF28" i="8"/>
  <c r="AF60" i="8"/>
  <c r="AG36" i="8"/>
  <c r="AH36" i="8"/>
  <c r="AI36" i="8"/>
  <c r="AJ36" i="8"/>
  <c r="AK36" i="8"/>
  <c r="AL36" i="8"/>
  <c r="AL28" i="8"/>
  <c r="AM36" i="8"/>
  <c r="AN36" i="8"/>
  <c r="AN28" i="8"/>
  <c r="AN60" i="8"/>
  <c r="AN61" i="8"/>
  <c r="X36" i="8"/>
  <c r="F36" i="8"/>
  <c r="G36" i="8"/>
  <c r="H36" i="8"/>
  <c r="I36" i="8"/>
  <c r="J36" i="8"/>
  <c r="K36" i="8"/>
  <c r="L36" i="8"/>
  <c r="E36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X35" i="8"/>
  <c r="F35" i="8"/>
  <c r="G35" i="8"/>
  <c r="H35" i="8"/>
  <c r="I35" i="8"/>
  <c r="J35" i="8"/>
  <c r="K35" i="8"/>
  <c r="L35" i="8"/>
  <c r="E35" i="8"/>
  <c r="E27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X30" i="8"/>
  <c r="F30" i="8"/>
  <c r="G30" i="8"/>
  <c r="G28" i="8"/>
  <c r="G60" i="8"/>
  <c r="H30" i="8"/>
  <c r="I30" i="8"/>
  <c r="I28" i="8"/>
  <c r="I60" i="8"/>
  <c r="J30" i="8"/>
  <c r="J28" i="8"/>
  <c r="J60" i="8"/>
  <c r="K30" i="8"/>
  <c r="K28" i="8"/>
  <c r="K60" i="8"/>
  <c r="L30" i="8"/>
  <c r="L28" i="8"/>
  <c r="E30" i="8"/>
  <c r="Y29" i="8"/>
  <c r="Y27" i="8"/>
  <c r="Y59" i="8"/>
  <c r="Z29" i="8"/>
  <c r="Z27" i="8"/>
  <c r="AA29" i="8"/>
  <c r="AB29" i="8"/>
  <c r="AB27" i="8"/>
  <c r="AB59" i="8"/>
  <c r="AC29" i="8"/>
  <c r="AD29" i="8"/>
  <c r="AD27" i="8"/>
  <c r="AE29" i="8"/>
  <c r="AF29" i="8"/>
  <c r="AG29" i="8"/>
  <c r="AG27" i="8"/>
  <c r="AG59" i="8"/>
  <c r="AH29" i="8"/>
  <c r="AH27" i="8"/>
  <c r="AI29" i="8"/>
  <c r="AJ29" i="8"/>
  <c r="AJ27" i="8"/>
  <c r="AJ59" i="8"/>
  <c r="AK29" i="8"/>
  <c r="AL29" i="8"/>
  <c r="AL27" i="8"/>
  <c r="AM29" i="8"/>
  <c r="AN29" i="8"/>
  <c r="X29" i="8"/>
  <c r="X27" i="8"/>
  <c r="F29" i="8"/>
  <c r="F27" i="8"/>
  <c r="G29" i="8"/>
  <c r="H29" i="8"/>
  <c r="H27" i="8"/>
  <c r="I29" i="8"/>
  <c r="J29" i="8"/>
  <c r="J27" i="8"/>
  <c r="K29" i="8"/>
  <c r="L29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X22" i="8"/>
  <c r="F22" i="8"/>
  <c r="G22" i="8"/>
  <c r="H22" i="8"/>
  <c r="I22" i="8"/>
  <c r="J22" i="8"/>
  <c r="K22" i="8"/>
  <c r="L22" i="8"/>
  <c r="E22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N59" i="8"/>
  <c r="X21" i="8"/>
  <c r="F21" i="8"/>
  <c r="BF21" i="8"/>
  <c r="G21" i="8"/>
  <c r="H21" i="8"/>
  <c r="I21" i="8"/>
  <c r="J21" i="8"/>
  <c r="K21" i="8"/>
  <c r="L21" i="8"/>
  <c r="E21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X12" i="8"/>
  <c r="F12" i="8"/>
  <c r="G12" i="8"/>
  <c r="H12" i="8"/>
  <c r="I12" i="8"/>
  <c r="J12" i="8"/>
  <c r="K12" i="8"/>
  <c r="L12" i="8"/>
  <c r="BF12" i="8"/>
  <c r="E12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X11" i="8"/>
  <c r="F11" i="8"/>
  <c r="G11" i="8"/>
  <c r="H11" i="8"/>
  <c r="I11" i="8"/>
  <c r="J11" i="8"/>
  <c r="K11" i="8"/>
  <c r="L11" i="8"/>
  <c r="E11" i="8"/>
  <c r="BF55" i="8"/>
  <c r="BF56" i="8"/>
  <c r="BF57" i="8"/>
  <c r="BF58" i="8"/>
  <c r="BE54" i="8"/>
  <c r="BD54" i="8"/>
  <c r="BC54" i="8"/>
  <c r="BB54" i="8"/>
  <c r="BA54" i="8"/>
  <c r="AZ54" i="8"/>
  <c r="AY54" i="8"/>
  <c r="AX54" i="8"/>
  <c r="AW54" i="8"/>
  <c r="BE53" i="8"/>
  <c r="BD53" i="8"/>
  <c r="BC53" i="8"/>
  <c r="BB53" i="8"/>
  <c r="BA53" i="8"/>
  <c r="AZ53" i="8"/>
  <c r="AY53" i="8"/>
  <c r="AX53" i="8"/>
  <c r="AW53" i="8"/>
  <c r="BE48" i="8"/>
  <c r="BD48" i="8"/>
  <c r="BC48" i="8"/>
  <c r="BB48" i="8"/>
  <c r="BA48" i="8"/>
  <c r="AZ48" i="8"/>
  <c r="AY48" i="8"/>
  <c r="AX48" i="8"/>
  <c r="AW48" i="8"/>
  <c r="BE47" i="8"/>
  <c r="BD47" i="8"/>
  <c r="BC47" i="8"/>
  <c r="BB47" i="8"/>
  <c r="BA47" i="8"/>
  <c r="AZ47" i="8"/>
  <c r="AY47" i="8"/>
  <c r="AX47" i="8"/>
  <c r="AW47" i="8"/>
  <c r="BE42" i="8"/>
  <c r="BD42" i="8"/>
  <c r="BC42" i="8"/>
  <c r="BB42" i="8"/>
  <c r="BA42" i="8"/>
  <c r="AZ42" i="8"/>
  <c r="AY42" i="8"/>
  <c r="AX42" i="8"/>
  <c r="AW42" i="8"/>
  <c r="BE41" i="8"/>
  <c r="BD41" i="8"/>
  <c r="BC41" i="8"/>
  <c r="BB41" i="8"/>
  <c r="BA41" i="8"/>
  <c r="AZ41" i="8"/>
  <c r="AY41" i="8"/>
  <c r="AX41" i="8"/>
  <c r="AW41" i="8"/>
  <c r="BE36" i="8"/>
  <c r="BD36" i="8"/>
  <c r="BC36" i="8"/>
  <c r="BB36" i="8"/>
  <c r="BA36" i="8"/>
  <c r="AZ36" i="8"/>
  <c r="AY36" i="8"/>
  <c r="AX36" i="8"/>
  <c r="AW36" i="8"/>
  <c r="BE35" i="8"/>
  <c r="BD35" i="8"/>
  <c r="BC35" i="8"/>
  <c r="BB35" i="8"/>
  <c r="BA35" i="8"/>
  <c r="AZ35" i="8"/>
  <c r="AY35" i="8"/>
  <c r="AX35" i="8"/>
  <c r="AW35" i="8"/>
  <c r="AW29" i="8"/>
  <c r="AX29" i="8"/>
  <c r="AX27" i="8"/>
  <c r="AX59" i="8"/>
  <c r="AY29" i="8"/>
  <c r="AZ29" i="8"/>
  <c r="AZ27" i="8"/>
  <c r="AZ59" i="8"/>
  <c r="BA29" i="8"/>
  <c r="BB29" i="8"/>
  <c r="BB27" i="8"/>
  <c r="BB59" i="8"/>
  <c r="BC29" i="8"/>
  <c r="BD29" i="8"/>
  <c r="BD27" i="8"/>
  <c r="BD59" i="8"/>
  <c r="BD61" i="8"/>
  <c r="BE29" i="8"/>
  <c r="AW30" i="8"/>
  <c r="AW28" i="8"/>
  <c r="AW60" i="8"/>
  <c r="AX30" i="8"/>
  <c r="AX28" i="8"/>
  <c r="AX60" i="8"/>
  <c r="AY30" i="8"/>
  <c r="AZ30" i="8"/>
  <c r="AZ28" i="8"/>
  <c r="BA30" i="8"/>
  <c r="BA28" i="8"/>
  <c r="BB30" i="8"/>
  <c r="BB28" i="8"/>
  <c r="BC30" i="8"/>
  <c r="BD30" i="8"/>
  <c r="BD28" i="8"/>
  <c r="BE30" i="8"/>
  <c r="BE28" i="8"/>
  <c r="BC28" i="8"/>
  <c r="AY28" i="8"/>
  <c r="AY60" i="8"/>
  <c r="BE27" i="8"/>
  <c r="BC27" i="8"/>
  <c r="BA27" i="8"/>
  <c r="AY27" i="8"/>
  <c r="AW27" i="8"/>
  <c r="BE22" i="8"/>
  <c r="BD22" i="8"/>
  <c r="BC22" i="8"/>
  <c r="BB22" i="8"/>
  <c r="BA22" i="8"/>
  <c r="AZ22" i="8"/>
  <c r="AY22" i="8"/>
  <c r="AX22" i="8"/>
  <c r="AW22" i="8"/>
  <c r="BE21" i="8"/>
  <c r="BD21" i="8"/>
  <c r="BC21" i="8"/>
  <c r="BB21" i="8"/>
  <c r="BA21" i="8"/>
  <c r="AZ21" i="8"/>
  <c r="AY21" i="8"/>
  <c r="AX21" i="8"/>
  <c r="AW21" i="8"/>
  <c r="W22" i="8"/>
  <c r="V22" i="8"/>
  <c r="W21" i="8"/>
  <c r="V21" i="8"/>
  <c r="T22" i="8"/>
  <c r="S22" i="8"/>
  <c r="T21" i="8"/>
  <c r="S21" i="8"/>
  <c r="N47" i="8"/>
  <c r="O47" i="8"/>
  <c r="P47" i="8"/>
  <c r="Q47" i="8"/>
  <c r="R47" i="8"/>
  <c r="M47" i="8"/>
  <c r="R41" i="8"/>
  <c r="Q41" i="8"/>
  <c r="N41" i="8"/>
  <c r="O41" i="8"/>
  <c r="P41" i="8"/>
  <c r="M41" i="8"/>
  <c r="N35" i="8"/>
  <c r="M35" i="8"/>
  <c r="M27" i="8"/>
  <c r="O35" i="8"/>
  <c r="P35" i="8"/>
  <c r="Q35" i="8"/>
  <c r="R35" i="8"/>
  <c r="S35" i="8"/>
  <c r="AP47" i="8"/>
  <c r="AQ47" i="8"/>
  <c r="AR47" i="8"/>
  <c r="AS47" i="8"/>
  <c r="AS27" i="8"/>
  <c r="AT47" i="8"/>
  <c r="AT27" i="8"/>
  <c r="AU47" i="8"/>
  <c r="AO47" i="8"/>
  <c r="AP53" i="8"/>
  <c r="AQ53" i="8"/>
  <c r="AQ27" i="8"/>
  <c r="AQ59" i="8"/>
  <c r="AR53" i="8"/>
  <c r="AR27" i="8"/>
  <c r="AS53" i="8"/>
  <c r="AT53" i="8"/>
  <c r="AU53" i="8"/>
  <c r="AU27" i="8"/>
  <c r="AU59" i="8"/>
  <c r="AU61" i="8"/>
  <c r="AO53" i="8"/>
  <c r="BF53" i="8"/>
  <c r="BF52" i="8"/>
  <c r="BF45" i="8"/>
  <c r="BF39" i="8"/>
  <c r="BF33" i="8"/>
  <c r="BF34" i="8"/>
  <c r="BF23" i="8"/>
  <c r="BF24" i="8"/>
  <c r="BF25" i="8"/>
  <c r="BF26" i="8"/>
  <c r="BF19" i="8"/>
  <c r="BF20" i="8"/>
  <c r="AX8" i="8"/>
  <c r="AY8" i="8"/>
  <c r="AZ8" i="8"/>
  <c r="BA8" i="8"/>
  <c r="BB8" i="8"/>
  <c r="BC8" i="8"/>
  <c r="BD8" i="8"/>
  <c r="BE8" i="8"/>
  <c r="AW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X8" i="8"/>
  <c r="BF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E8" i="8"/>
  <c r="M7" i="8"/>
  <c r="N7" i="8"/>
  <c r="O7" i="8"/>
  <c r="P7" i="8"/>
  <c r="Q7" i="8"/>
  <c r="R7" i="8"/>
  <c r="S7" i="8"/>
  <c r="T7" i="8"/>
  <c r="BC7" i="8"/>
  <c r="BD7" i="8"/>
  <c r="BE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W7" i="8"/>
  <c r="AX7" i="8"/>
  <c r="AY7" i="8"/>
  <c r="AZ7" i="8"/>
  <c r="BA7" i="8"/>
  <c r="BB7" i="8"/>
  <c r="X7" i="8"/>
  <c r="F7" i="8"/>
  <c r="G7" i="8"/>
  <c r="H7" i="8"/>
  <c r="I7" i="8"/>
  <c r="J7" i="8"/>
  <c r="K7" i="8"/>
  <c r="L7" i="8"/>
  <c r="E7" i="8"/>
  <c r="BF9" i="8"/>
  <c r="BF10" i="8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39" i="13"/>
  <c r="BF4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AM41" i="7"/>
  <c r="AN41" i="7"/>
  <c r="AO41" i="7"/>
  <c r="AP41" i="7"/>
  <c r="AQ41" i="7"/>
  <c r="AM42" i="7"/>
  <c r="AN42" i="7"/>
  <c r="AO42" i="7"/>
  <c r="AP42" i="7"/>
  <c r="AQ42" i="7"/>
  <c r="AS55" i="7"/>
  <c r="AT55" i="7"/>
  <c r="AR55" i="7"/>
  <c r="AQ55" i="7"/>
  <c r="AQ56" i="7"/>
  <c r="T55" i="7"/>
  <c r="S55" i="7"/>
  <c r="S39" i="7"/>
  <c r="S61" i="7"/>
  <c r="R55" i="7"/>
  <c r="E55" i="7"/>
  <c r="BF55" i="7"/>
  <c r="Y52" i="7"/>
  <c r="Z52" i="7"/>
  <c r="AA52" i="7"/>
  <c r="AB52" i="7"/>
  <c r="AC52" i="7"/>
  <c r="AD52" i="7"/>
  <c r="AD40" i="7"/>
  <c r="AE52" i="7"/>
  <c r="AF52" i="7"/>
  <c r="AF40" i="7"/>
  <c r="AF62" i="7"/>
  <c r="AG52" i="7"/>
  <c r="AH52" i="7"/>
  <c r="AH40" i="7"/>
  <c r="AH62" i="7"/>
  <c r="AI52" i="7"/>
  <c r="AJ52" i="7"/>
  <c r="AJ40" i="7"/>
  <c r="AJ62" i="7"/>
  <c r="AK52" i="7"/>
  <c r="AL52" i="7"/>
  <c r="AL40" i="7"/>
  <c r="AL62" i="7"/>
  <c r="AM52" i="7"/>
  <c r="AN52" i="7"/>
  <c r="AO52" i="7"/>
  <c r="AP52" i="7"/>
  <c r="AQ52" i="7"/>
  <c r="AQ40" i="7"/>
  <c r="X52" i="7"/>
  <c r="F52" i="7"/>
  <c r="BF52" i="7"/>
  <c r="G52" i="7"/>
  <c r="H52" i="7"/>
  <c r="I52" i="7"/>
  <c r="J52" i="7"/>
  <c r="J40" i="7"/>
  <c r="K52" i="7"/>
  <c r="L52" i="7"/>
  <c r="L40" i="7"/>
  <c r="M52" i="7"/>
  <c r="N52" i="7"/>
  <c r="O52" i="7"/>
  <c r="P52" i="7"/>
  <c r="Q52" i="7"/>
  <c r="R52" i="7"/>
  <c r="S52" i="7"/>
  <c r="T52" i="7"/>
  <c r="T40" i="7"/>
  <c r="T62" i="7"/>
  <c r="E52" i="7"/>
  <c r="Y51" i="7"/>
  <c r="Y39" i="7"/>
  <c r="Z51" i="7"/>
  <c r="AA51" i="7"/>
  <c r="AB51" i="7"/>
  <c r="AC51" i="7"/>
  <c r="AD51" i="7"/>
  <c r="AE51" i="7"/>
  <c r="AE39" i="7"/>
  <c r="AE61" i="7"/>
  <c r="AF51" i="7"/>
  <c r="AG51" i="7"/>
  <c r="AG39" i="7"/>
  <c r="AG61" i="7"/>
  <c r="AG63" i="7"/>
  <c r="AH51" i="7"/>
  <c r="AI51" i="7"/>
  <c r="AI39" i="7"/>
  <c r="AJ51" i="7"/>
  <c r="AK51" i="7"/>
  <c r="AL51" i="7"/>
  <c r="AM51" i="7"/>
  <c r="AM39" i="7"/>
  <c r="AN51" i="7"/>
  <c r="AO51" i="7"/>
  <c r="AO39" i="7"/>
  <c r="AP51" i="7"/>
  <c r="AQ51" i="7"/>
  <c r="AQ39" i="7"/>
  <c r="AQ61" i="7"/>
  <c r="AR51" i="7"/>
  <c r="AR39" i="7"/>
  <c r="AR61" i="7"/>
  <c r="AR63" i="7"/>
  <c r="AS51" i="7"/>
  <c r="AS39" i="7"/>
  <c r="AT51" i="7"/>
  <c r="AT39" i="7"/>
  <c r="AT61" i="7"/>
  <c r="AT63" i="7"/>
  <c r="X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E51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X48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X47" i="7"/>
  <c r="F48" i="7"/>
  <c r="G48" i="7"/>
  <c r="H48" i="7"/>
  <c r="I48" i="7"/>
  <c r="J48" i="7"/>
  <c r="K48" i="7"/>
  <c r="L48" i="7"/>
  <c r="M48" i="7"/>
  <c r="N48" i="7"/>
  <c r="O48" i="7"/>
  <c r="P48" i="7"/>
  <c r="Q48" i="7"/>
  <c r="E48" i="7"/>
  <c r="F47" i="7"/>
  <c r="G47" i="7"/>
  <c r="H47" i="7"/>
  <c r="I47" i="7"/>
  <c r="J47" i="7"/>
  <c r="K47" i="7"/>
  <c r="L47" i="7"/>
  <c r="M47" i="7"/>
  <c r="N47" i="7"/>
  <c r="O47" i="7"/>
  <c r="P47" i="7"/>
  <c r="Q47" i="7"/>
  <c r="E47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X42" i="7"/>
  <c r="F42" i="7"/>
  <c r="G42" i="7"/>
  <c r="H42" i="7"/>
  <c r="I42" i="7"/>
  <c r="J42" i="7"/>
  <c r="K42" i="7"/>
  <c r="L42" i="7"/>
  <c r="M42" i="7"/>
  <c r="N42" i="7"/>
  <c r="O42" i="7"/>
  <c r="P42" i="7"/>
  <c r="Q42" i="7"/>
  <c r="E42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X41" i="7"/>
  <c r="F41" i="7"/>
  <c r="G41" i="7"/>
  <c r="H41" i="7"/>
  <c r="I41" i="7"/>
  <c r="J41" i="7"/>
  <c r="K41" i="7"/>
  <c r="L41" i="7"/>
  <c r="M41" i="7"/>
  <c r="N41" i="7"/>
  <c r="O41" i="7"/>
  <c r="P41" i="7"/>
  <c r="Q41" i="7"/>
  <c r="E41" i="7"/>
  <c r="AW36" i="7"/>
  <c r="AX36" i="7"/>
  <c r="AY36" i="7"/>
  <c r="AZ36" i="7"/>
  <c r="BA36" i="7"/>
  <c r="BB36" i="7"/>
  <c r="BC36" i="7"/>
  <c r="BD36" i="7"/>
  <c r="BE36" i="7"/>
  <c r="A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V36" i="7"/>
  <c r="F36" i="7"/>
  <c r="G36" i="7"/>
  <c r="H36" i="7"/>
  <c r="I36" i="7"/>
  <c r="J36" i="7"/>
  <c r="K36" i="7"/>
  <c r="L36" i="7"/>
  <c r="M36" i="7"/>
  <c r="N36" i="7"/>
  <c r="O36" i="7"/>
  <c r="P36" i="7"/>
  <c r="Q36" i="7"/>
  <c r="E36" i="7"/>
  <c r="AW35" i="7"/>
  <c r="AX35" i="7"/>
  <c r="AY35" i="7"/>
  <c r="AZ35" i="7"/>
  <c r="BA35" i="7"/>
  <c r="BB35" i="7"/>
  <c r="BC35" i="7"/>
  <c r="BD35" i="7"/>
  <c r="BE35" i="7"/>
  <c r="A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V35" i="7"/>
  <c r="F35" i="7"/>
  <c r="G35" i="7"/>
  <c r="H35" i="7"/>
  <c r="I35" i="7"/>
  <c r="J35" i="7"/>
  <c r="K35" i="7"/>
  <c r="L35" i="7"/>
  <c r="M35" i="7"/>
  <c r="N35" i="7"/>
  <c r="O35" i="7"/>
  <c r="P35" i="7"/>
  <c r="Q35" i="7"/>
  <c r="E35" i="7"/>
  <c r="BF35" i="7"/>
  <c r="W30" i="7"/>
  <c r="W62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V30" i="7"/>
  <c r="F30" i="7"/>
  <c r="G30" i="7"/>
  <c r="H30" i="7"/>
  <c r="I30" i="7"/>
  <c r="J30" i="7"/>
  <c r="K30" i="7"/>
  <c r="L30" i="7"/>
  <c r="M30" i="7"/>
  <c r="N30" i="7"/>
  <c r="O30" i="7"/>
  <c r="P30" i="7"/>
  <c r="Q30" i="7"/>
  <c r="E30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V29" i="7"/>
  <c r="F29" i="7"/>
  <c r="G29" i="7"/>
  <c r="BF29" i="7"/>
  <c r="H29" i="7"/>
  <c r="I29" i="7"/>
  <c r="J29" i="7"/>
  <c r="K29" i="7"/>
  <c r="L29" i="7"/>
  <c r="M29" i="7"/>
  <c r="N29" i="7"/>
  <c r="O29" i="7"/>
  <c r="P29" i="7"/>
  <c r="Q29" i="7"/>
  <c r="E29" i="7"/>
  <c r="Y8" i="7"/>
  <c r="Y62" i="7"/>
  <c r="Z8" i="7"/>
  <c r="AA8" i="7"/>
  <c r="AB8" i="7"/>
  <c r="AC8" i="7"/>
  <c r="AC62" i="7"/>
  <c r="AD8" i="7"/>
  <c r="AE8" i="7"/>
  <c r="AE62" i="7"/>
  <c r="AF8" i="7"/>
  <c r="AG8" i="7"/>
  <c r="AH8" i="7"/>
  <c r="AI8" i="7"/>
  <c r="AI62" i="7"/>
  <c r="AJ8" i="7"/>
  <c r="AK8" i="7"/>
  <c r="AK62" i="7"/>
  <c r="AL8" i="7"/>
  <c r="AM8" i="7"/>
  <c r="AN8" i="7"/>
  <c r="AO8" i="7"/>
  <c r="AO62" i="7"/>
  <c r="AP8" i="7"/>
  <c r="AQ8" i="7"/>
  <c r="AQ62" i="7"/>
  <c r="X8" i="7"/>
  <c r="F8" i="7"/>
  <c r="G8" i="7"/>
  <c r="H8" i="7"/>
  <c r="I8" i="7"/>
  <c r="J8" i="7"/>
  <c r="K8" i="7"/>
  <c r="L8" i="7"/>
  <c r="M8" i="7"/>
  <c r="N8" i="7"/>
  <c r="O8" i="7"/>
  <c r="P8" i="7"/>
  <c r="Q8" i="7"/>
  <c r="E8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X7" i="7"/>
  <c r="F7" i="7"/>
  <c r="G7" i="7"/>
  <c r="H7" i="7"/>
  <c r="I7" i="7"/>
  <c r="J7" i="7"/>
  <c r="K7" i="7"/>
  <c r="L7" i="7"/>
  <c r="M7" i="7"/>
  <c r="N7" i="7"/>
  <c r="O7" i="7"/>
  <c r="P7" i="7"/>
  <c r="Q7" i="7"/>
  <c r="E7" i="7"/>
  <c r="BF59" i="7"/>
  <c r="BF60" i="7"/>
  <c r="BF18" i="7"/>
  <c r="BF19" i="7"/>
  <c r="BF20" i="7"/>
  <c r="BF21" i="7"/>
  <c r="BF22" i="7"/>
  <c r="BF23" i="7"/>
  <c r="BF24" i="7"/>
  <c r="BF25" i="7"/>
  <c r="BF26" i="7"/>
  <c r="BF27" i="7"/>
  <c r="BF28" i="7"/>
  <c r="BF10" i="7"/>
  <c r="BF11" i="7"/>
  <c r="BF12" i="7"/>
  <c r="BF13" i="7"/>
  <c r="BF14" i="7"/>
  <c r="BF15" i="7"/>
  <c r="BF16" i="7"/>
  <c r="BF17" i="7"/>
  <c r="BF9" i="7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AV9" i="2"/>
  <c r="AW9" i="2"/>
  <c r="AX9" i="2"/>
  <c r="AY9" i="2"/>
  <c r="AZ9" i="2"/>
  <c r="BA9" i="2"/>
  <c r="BB9" i="2"/>
  <c r="BB53" i="2"/>
  <c r="BC9" i="2"/>
  <c r="BD9" i="2"/>
  <c r="BE9" i="2"/>
  <c r="AU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X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BF9" i="2"/>
  <c r="AV8" i="2"/>
  <c r="AW8" i="2"/>
  <c r="AX8" i="2"/>
  <c r="AY8" i="2"/>
  <c r="AZ8" i="2"/>
  <c r="AZ52" i="2"/>
  <c r="AZ54" i="2"/>
  <c r="BA8" i="2"/>
  <c r="BB8" i="2"/>
  <c r="BC8" i="2"/>
  <c r="BD8" i="2"/>
  <c r="BE8" i="2"/>
  <c r="AU8" i="2"/>
  <c r="Y8" i="2"/>
  <c r="Z8" i="2"/>
  <c r="AA8" i="2"/>
  <c r="AB8" i="2"/>
  <c r="AB52" i="2"/>
  <c r="AB54" i="2"/>
  <c r="AC8" i="2"/>
  <c r="AD8" i="2"/>
  <c r="AE8" i="2"/>
  <c r="AF8" i="2"/>
  <c r="AG8" i="2"/>
  <c r="AH8" i="2"/>
  <c r="AI8" i="2"/>
  <c r="AJ8" i="2"/>
  <c r="AJ52" i="2"/>
  <c r="AJ54" i="2"/>
  <c r="AK8" i="2"/>
  <c r="AL8" i="2"/>
  <c r="AM8" i="2"/>
  <c r="AN8" i="2"/>
  <c r="AO8" i="2"/>
  <c r="AP8" i="2"/>
  <c r="AP52" i="2"/>
  <c r="AQ8" i="2"/>
  <c r="X8" i="2"/>
  <c r="F8" i="2"/>
  <c r="G8" i="2"/>
  <c r="H8" i="2"/>
  <c r="I8" i="2"/>
  <c r="J8" i="2"/>
  <c r="K8" i="2"/>
  <c r="K52" i="2"/>
  <c r="K54" i="2"/>
  <c r="L8" i="2"/>
  <c r="M8" i="2"/>
  <c r="N8" i="2"/>
  <c r="O8" i="2"/>
  <c r="P8" i="2"/>
  <c r="Q8" i="2"/>
  <c r="R8" i="2"/>
  <c r="S8" i="2"/>
  <c r="S52" i="2"/>
  <c r="S54" i="2"/>
  <c r="T8" i="2"/>
  <c r="E8" i="2"/>
  <c r="E52" i="2"/>
  <c r="AS44" i="2"/>
  <c r="AS52" i="2"/>
  <c r="AS54" i="2"/>
  <c r="AT44" i="2"/>
  <c r="AT52" i="2"/>
  <c r="AR44" i="2"/>
  <c r="AR52" i="2"/>
  <c r="AR54" i="2"/>
  <c r="Y45" i="2"/>
  <c r="Z45" i="2"/>
  <c r="AA45" i="2"/>
  <c r="AB45" i="2"/>
  <c r="AC45" i="2"/>
  <c r="AD45" i="2"/>
  <c r="AE45" i="2"/>
  <c r="AF45" i="2"/>
  <c r="AF53" i="2"/>
  <c r="AG45" i="2"/>
  <c r="AH45" i="2"/>
  <c r="AI45" i="2"/>
  <c r="AJ45" i="2"/>
  <c r="AK45" i="2"/>
  <c r="AL45" i="2"/>
  <c r="AM45" i="2"/>
  <c r="AN45" i="2"/>
  <c r="AN53" i="2"/>
  <c r="AO45" i="2"/>
  <c r="AP45" i="2"/>
  <c r="AQ45" i="2"/>
  <c r="X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E45" i="2"/>
  <c r="BF45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X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E44" i="2"/>
  <c r="BF44" i="2"/>
  <c r="Y33" i="2"/>
  <c r="Z33" i="2"/>
  <c r="AA33" i="2"/>
  <c r="AB33" i="2"/>
  <c r="AB53" i="2"/>
  <c r="AC33" i="2"/>
  <c r="AD33" i="2"/>
  <c r="AD53" i="2"/>
  <c r="AE33" i="2"/>
  <c r="AF33" i="2"/>
  <c r="AG33" i="2"/>
  <c r="AH33" i="2"/>
  <c r="AI33" i="2"/>
  <c r="AJ33" i="2"/>
  <c r="AJ53" i="2"/>
  <c r="AK33" i="2"/>
  <c r="AL33" i="2"/>
  <c r="AL53" i="2"/>
  <c r="AM33" i="2"/>
  <c r="AN33" i="2"/>
  <c r="AO33" i="2"/>
  <c r="AP33" i="2"/>
  <c r="AQ33" i="2"/>
  <c r="X33" i="2"/>
  <c r="X53" i="2"/>
  <c r="F33" i="2"/>
  <c r="G33" i="2"/>
  <c r="G53" i="2"/>
  <c r="H33" i="2"/>
  <c r="H53" i="2"/>
  <c r="I33" i="2"/>
  <c r="I53" i="2"/>
  <c r="J33" i="2"/>
  <c r="J53" i="2"/>
  <c r="K33" i="2"/>
  <c r="K53" i="2"/>
  <c r="L33" i="2"/>
  <c r="L53" i="2"/>
  <c r="M33" i="2"/>
  <c r="M53" i="2"/>
  <c r="N33" i="2"/>
  <c r="N53" i="2"/>
  <c r="O33" i="2"/>
  <c r="O53" i="2"/>
  <c r="P33" i="2"/>
  <c r="P53" i="2"/>
  <c r="Q33" i="2"/>
  <c r="Q53" i="2"/>
  <c r="R33" i="2"/>
  <c r="R53" i="2"/>
  <c r="S33" i="2"/>
  <c r="S53" i="2"/>
  <c r="T33" i="2"/>
  <c r="T53" i="2"/>
  <c r="E33" i="2"/>
  <c r="BF33" i="2"/>
  <c r="Y32" i="2"/>
  <c r="Z32" i="2"/>
  <c r="Z52" i="2"/>
  <c r="AA32" i="2"/>
  <c r="AB32" i="2"/>
  <c r="AC32" i="2"/>
  <c r="AD32" i="2"/>
  <c r="AE32" i="2"/>
  <c r="AE52" i="2"/>
  <c r="AF32" i="2"/>
  <c r="AF52" i="2"/>
  <c r="AG32" i="2"/>
  <c r="AH32" i="2"/>
  <c r="AH52" i="2"/>
  <c r="AI32" i="2"/>
  <c r="AJ32" i="2"/>
  <c r="AK32" i="2"/>
  <c r="AL32" i="2"/>
  <c r="AM32" i="2"/>
  <c r="AM52" i="2"/>
  <c r="AM54" i="2"/>
  <c r="AN32" i="2"/>
  <c r="AN52" i="2"/>
  <c r="AO32" i="2"/>
  <c r="AP32" i="2"/>
  <c r="AQ32" i="2"/>
  <c r="X32" i="2"/>
  <c r="F32" i="2"/>
  <c r="G32" i="2"/>
  <c r="G52" i="2"/>
  <c r="H32" i="2"/>
  <c r="I32" i="2"/>
  <c r="I52" i="2"/>
  <c r="J32" i="2"/>
  <c r="K32" i="2"/>
  <c r="L32" i="2"/>
  <c r="M32" i="2"/>
  <c r="N32" i="2"/>
  <c r="O32" i="2"/>
  <c r="O52" i="2"/>
  <c r="O54" i="2"/>
  <c r="P32" i="2"/>
  <c r="Q32" i="2"/>
  <c r="Q52" i="2"/>
  <c r="R32" i="2"/>
  <c r="S32" i="2"/>
  <c r="T32" i="2"/>
  <c r="E32" i="2"/>
  <c r="BF46" i="2"/>
  <c r="BF47" i="2"/>
  <c r="BF48" i="2"/>
  <c r="BF49" i="2"/>
  <c r="BF50" i="2"/>
  <c r="BF51" i="2"/>
  <c r="BF36" i="2"/>
  <c r="BF37" i="2"/>
  <c r="BF38" i="2"/>
  <c r="BF39" i="2"/>
  <c r="BF40" i="2"/>
  <c r="BF41" i="2"/>
  <c r="BF42" i="2"/>
  <c r="BF43" i="2"/>
  <c r="BF35" i="2"/>
  <c r="BF34" i="2"/>
  <c r="BF16" i="2"/>
  <c r="BF17" i="2"/>
  <c r="T47" i="8"/>
  <c r="S47" i="8"/>
  <c r="T41" i="8"/>
  <c r="S41" i="8"/>
  <c r="T35" i="8"/>
  <c r="W30" i="8"/>
  <c r="V30" i="8"/>
  <c r="M30" i="8"/>
  <c r="N30" i="8"/>
  <c r="O30" i="8"/>
  <c r="O28" i="8"/>
  <c r="P30" i="8"/>
  <c r="Q30" i="8"/>
  <c r="Q28" i="8"/>
  <c r="Q22" i="8"/>
  <c r="R30" i="8"/>
  <c r="R28" i="8"/>
  <c r="R60" i="8"/>
  <c r="S30" i="8"/>
  <c r="S28" i="8"/>
  <c r="T30" i="8"/>
  <c r="T28" i="8"/>
  <c r="T60" i="8"/>
  <c r="W29" i="8"/>
  <c r="V29" i="8"/>
  <c r="O27" i="8"/>
  <c r="Q27" i="8"/>
  <c r="M12" i="8"/>
  <c r="N12" i="8"/>
  <c r="O12" i="8"/>
  <c r="P12" i="8"/>
  <c r="Q12" i="8"/>
  <c r="R12" i="8"/>
  <c r="M11" i="8"/>
  <c r="N11" i="8"/>
  <c r="BF11" i="8"/>
  <c r="O11" i="8"/>
  <c r="O59" i="8"/>
  <c r="O61" i="8"/>
  <c r="P11" i="8"/>
  <c r="Q11" i="8"/>
  <c r="R11" i="8"/>
  <c r="BF46" i="8"/>
  <c r="BF17" i="8"/>
  <c r="BF18" i="8"/>
  <c r="AS61" i="7"/>
  <c r="AS63" i="7"/>
  <c r="BF48" i="7"/>
  <c r="V41" i="7"/>
  <c r="W41" i="7"/>
  <c r="W39" i="7"/>
  <c r="V42" i="7"/>
  <c r="V40" i="7"/>
  <c r="W42" i="7"/>
  <c r="T39" i="7"/>
  <c r="W33" i="2"/>
  <c r="AR33" i="2"/>
  <c r="AR53" i="2"/>
  <c r="AS33" i="2"/>
  <c r="AS53" i="2"/>
  <c r="AT33" i="2"/>
  <c r="AT53" i="2"/>
  <c r="AU33" i="2"/>
  <c r="AU53" i="2"/>
  <c r="AV33" i="2"/>
  <c r="AW33" i="2"/>
  <c r="AW53" i="2"/>
  <c r="AX33" i="2"/>
  <c r="AY33" i="2"/>
  <c r="AZ33" i="2"/>
  <c r="AZ53" i="2"/>
  <c r="BA33" i="2"/>
  <c r="BA53" i="2"/>
  <c r="BB33" i="2"/>
  <c r="BC33" i="2"/>
  <c r="BC53" i="2"/>
  <c r="BC54" i="2"/>
  <c r="BD33" i="2"/>
  <c r="BE33" i="2"/>
  <c r="V33" i="2"/>
  <c r="AR32" i="2"/>
  <c r="AS32" i="2"/>
  <c r="AT32" i="2"/>
  <c r="AU32" i="2"/>
  <c r="AV32" i="2"/>
  <c r="AW32" i="2"/>
  <c r="AX32" i="2"/>
  <c r="AX52" i="2"/>
  <c r="AX54" i="2"/>
  <c r="AY32" i="2"/>
  <c r="AY52" i="2"/>
  <c r="AZ32" i="2"/>
  <c r="BA32" i="2"/>
  <c r="BB32" i="2"/>
  <c r="BC32" i="2"/>
  <c r="BC52" i="2"/>
  <c r="BD32" i="2"/>
  <c r="BE32" i="2"/>
  <c r="V32" i="2"/>
  <c r="W32" i="2"/>
  <c r="BF30" i="2"/>
  <c r="BF31" i="2"/>
  <c r="BF11" i="12"/>
  <c r="BF10" i="12"/>
  <c r="BF45" i="13"/>
  <c r="BF46" i="13"/>
  <c r="BF61" i="13"/>
  <c r="BF37" i="7"/>
  <c r="F56" i="7"/>
  <c r="G56" i="7"/>
  <c r="H56" i="7"/>
  <c r="I56" i="7"/>
  <c r="I40" i="7"/>
  <c r="J56" i="7"/>
  <c r="K56" i="7"/>
  <c r="L56" i="7"/>
  <c r="M56" i="7"/>
  <c r="N56" i="7"/>
  <c r="O56" i="7"/>
  <c r="O40" i="7"/>
  <c r="P56" i="7"/>
  <c r="Q56" i="7"/>
  <c r="R56" i="7"/>
  <c r="S56" i="7"/>
  <c r="S40" i="7"/>
  <c r="T56" i="7"/>
  <c r="E56" i="7"/>
  <c r="Y56" i="7"/>
  <c r="Z56" i="7"/>
  <c r="AA56" i="7"/>
  <c r="AB56" i="7"/>
  <c r="AC56" i="7"/>
  <c r="AD56" i="7"/>
  <c r="AE56" i="7"/>
  <c r="AE40" i="7"/>
  <c r="AF56" i="7"/>
  <c r="AG56" i="7"/>
  <c r="AG40" i="7"/>
  <c r="AG62" i="7"/>
  <c r="AH56" i="7"/>
  <c r="AI56" i="7"/>
  <c r="AJ56" i="7"/>
  <c r="AK56" i="7"/>
  <c r="AK40" i="7"/>
  <c r="AL56" i="7"/>
  <c r="AM56" i="7"/>
  <c r="AN56" i="7"/>
  <c r="AO56" i="7"/>
  <c r="AP56" i="7"/>
  <c r="X56" i="7"/>
  <c r="X40" i="7"/>
  <c r="F55" i="7"/>
  <c r="G55" i="7"/>
  <c r="H55" i="7"/>
  <c r="H39" i="7"/>
  <c r="I55" i="7"/>
  <c r="J55" i="7"/>
  <c r="K55" i="7"/>
  <c r="L55" i="7"/>
  <c r="M55" i="7"/>
  <c r="N55" i="7"/>
  <c r="O55" i="7"/>
  <c r="P55" i="7"/>
  <c r="Q55" i="7"/>
  <c r="R39" i="7"/>
  <c r="R61" i="7"/>
  <c r="Y55" i="7"/>
  <c r="Z55" i="7"/>
  <c r="AA55" i="7"/>
  <c r="AB55" i="7"/>
  <c r="AB39" i="7"/>
  <c r="AC55" i="7"/>
  <c r="AD55" i="7"/>
  <c r="AE55" i="7"/>
  <c r="AF55" i="7"/>
  <c r="AG55" i="7"/>
  <c r="AH55" i="7"/>
  <c r="AI55" i="7"/>
  <c r="AJ55" i="7"/>
  <c r="AJ39" i="7"/>
  <c r="AK55" i="7"/>
  <c r="AL55" i="7"/>
  <c r="AM55" i="7"/>
  <c r="AN55" i="7"/>
  <c r="AO55" i="7"/>
  <c r="AP55" i="7"/>
  <c r="X55" i="7"/>
  <c r="BF58" i="7"/>
  <c r="BF57" i="7"/>
  <c r="BF54" i="7"/>
  <c r="BF53" i="7"/>
  <c r="R8" i="7"/>
  <c r="S8" i="7"/>
  <c r="S62" i="7"/>
  <c r="T8" i="7"/>
  <c r="U8" i="7"/>
  <c r="U62" i="7"/>
  <c r="V8" i="7"/>
  <c r="BF8" i="7"/>
  <c r="W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U7" i="7"/>
  <c r="U61" i="7"/>
  <c r="U63" i="7"/>
  <c r="AW7" i="7"/>
  <c r="AX7" i="7"/>
  <c r="AY7" i="7"/>
  <c r="AZ7" i="7"/>
  <c r="BA7" i="7"/>
  <c r="BB7" i="7"/>
  <c r="BC7" i="7"/>
  <c r="BD7" i="7"/>
  <c r="BE7" i="7"/>
  <c r="W7" i="7"/>
  <c r="AR7" i="7"/>
  <c r="AS7" i="7"/>
  <c r="AT7" i="7"/>
  <c r="AU7" i="7"/>
  <c r="AV7" i="7"/>
  <c r="V7" i="7"/>
  <c r="R7" i="7"/>
  <c r="S7" i="7"/>
  <c r="T7" i="7"/>
  <c r="T61" i="7"/>
  <c r="BF22" i="2"/>
  <c r="BF28" i="2"/>
  <c r="BF29" i="2"/>
  <c r="BF26" i="2"/>
  <c r="BF27" i="2"/>
  <c r="U52" i="2"/>
  <c r="AO12" i="8"/>
  <c r="AO60" i="8"/>
  <c r="AP12" i="8"/>
  <c r="AP60" i="8"/>
  <c r="AQ12" i="8"/>
  <c r="AQ60" i="8"/>
  <c r="AR12" i="8"/>
  <c r="AR60" i="8"/>
  <c r="AS12" i="8"/>
  <c r="AT12" i="8"/>
  <c r="AT60" i="8"/>
  <c r="AU12" i="8"/>
  <c r="AU60" i="8"/>
  <c r="AW12" i="8"/>
  <c r="AX12" i="8"/>
  <c r="AY12" i="8"/>
  <c r="AZ12" i="8"/>
  <c r="BA12" i="8"/>
  <c r="BB12" i="8"/>
  <c r="BC12" i="8"/>
  <c r="BD12" i="8"/>
  <c r="BD60" i="8"/>
  <c r="BE12" i="8"/>
  <c r="S12" i="8"/>
  <c r="T12" i="8"/>
  <c r="V12" i="8"/>
  <c r="W12" i="8"/>
  <c r="AO11" i="8"/>
  <c r="AP11" i="8"/>
  <c r="AQ11" i="8"/>
  <c r="AR11" i="8"/>
  <c r="AR59" i="8"/>
  <c r="AR61" i="8"/>
  <c r="AS11" i="8"/>
  <c r="AS59" i="8"/>
  <c r="AT11" i="8"/>
  <c r="AT59" i="8"/>
  <c r="AT61" i="8"/>
  <c r="AU11" i="8"/>
  <c r="AW11" i="8"/>
  <c r="AW59" i="8"/>
  <c r="AX11" i="8"/>
  <c r="AY11" i="8"/>
  <c r="AY59" i="8"/>
  <c r="AY61" i="8"/>
  <c r="AZ11" i="8"/>
  <c r="BA11" i="8"/>
  <c r="BA59" i="8"/>
  <c r="BB11" i="8"/>
  <c r="BC11" i="8"/>
  <c r="BC59" i="8"/>
  <c r="BD11" i="8"/>
  <c r="BE11" i="8"/>
  <c r="BE59" i="8"/>
  <c r="BE61" i="8"/>
  <c r="S11" i="8"/>
  <c r="T11" i="8"/>
  <c r="V11" i="8"/>
  <c r="W11" i="8"/>
  <c r="BF8" i="13"/>
  <c r="BF9" i="13"/>
  <c r="BF10" i="13"/>
  <c r="BF7" i="13"/>
  <c r="BF33" i="12"/>
  <c r="U53" i="2"/>
  <c r="BB52" i="2"/>
  <c r="BB54" i="2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V47" i="8"/>
  <c r="W47" i="8"/>
  <c r="V48" i="8"/>
  <c r="W48" i="8"/>
  <c r="BF51" i="8"/>
  <c r="BF50" i="8"/>
  <c r="BF49" i="8"/>
  <c r="BF40" i="8"/>
  <c r="BF44" i="8"/>
  <c r="BF43" i="8"/>
  <c r="BF38" i="8"/>
  <c r="BF37" i="8"/>
  <c r="BF32" i="8"/>
  <c r="BF31" i="8"/>
  <c r="BF16" i="8"/>
  <c r="BF15" i="8"/>
  <c r="BF14" i="8"/>
  <c r="BF13" i="8"/>
  <c r="BF44" i="13"/>
  <c r="BF43" i="13"/>
  <c r="BF42" i="13"/>
  <c r="BF41" i="13"/>
  <c r="BF38" i="13"/>
  <c r="BF37" i="13"/>
  <c r="BF38" i="7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31" i="7"/>
  <c r="BF32" i="7"/>
  <c r="BF33" i="7"/>
  <c r="BF34" i="7"/>
  <c r="BF43" i="7"/>
  <c r="BF44" i="7"/>
  <c r="BF45" i="7"/>
  <c r="BF46" i="7"/>
  <c r="BF49" i="7"/>
  <c r="BF50" i="7"/>
  <c r="BF10" i="2"/>
  <c r="BF11" i="2"/>
  <c r="BF12" i="2"/>
  <c r="BF13" i="2"/>
  <c r="BF14" i="2"/>
  <c r="BF15" i="2"/>
  <c r="BF18" i="2"/>
  <c r="BF19" i="2"/>
  <c r="BF20" i="2"/>
  <c r="BF21" i="2"/>
  <c r="BF23" i="2"/>
  <c r="BF24" i="2"/>
  <c r="BF25" i="2"/>
  <c r="AS60" i="8"/>
  <c r="AL39" i="7"/>
  <c r="AI40" i="7"/>
  <c r="W40" i="7"/>
  <c r="P39" i="7"/>
  <c r="P61" i="7"/>
  <c r="P63" i="7"/>
  <c r="BB63" i="7"/>
  <c r="BE63" i="7"/>
  <c r="BA63" i="7"/>
  <c r="AY63" i="7"/>
  <c r="BC63" i="7"/>
  <c r="AX63" i="7"/>
  <c r="BD63" i="7"/>
  <c r="AH39" i="7"/>
  <c r="AW63" i="7"/>
  <c r="AV63" i="7"/>
  <c r="AZ63" i="7"/>
  <c r="Y40" i="7"/>
  <c r="AV53" i="2"/>
  <c r="AI61" i="7"/>
  <c r="AD39" i="7"/>
  <c r="R40" i="7"/>
  <c r="R62" i="7"/>
  <c r="Q39" i="7"/>
  <c r="Q61" i="7"/>
  <c r="Q63" i="7"/>
  <c r="M39" i="7"/>
  <c r="M61" i="7"/>
  <c r="M63" i="7"/>
  <c r="S27" i="8"/>
  <c r="S59" i="8"/>
  <c r="S61" i="8"/>
  <c r="BF30" i="7"/>
  <c r="U48" i="15"/>
  <c r="U49" i="15"/>
  <c r="BF6" i="15"/>
  <c r="AE47" i="15"/>
  <c r="AB48" i="15"/>
  <c r="Z47" i="15"/>
  <c r="Z49" i="15"/>
  <c r="AL47" i="15"/>
  <c r="AL49" i="15"/>
  <c r="AS47" i="15"/>
  <c r="AS49" i="15"/>
  <c r="AY47" i="15"/>
  <c r="AY49" i="15"/>
  <c r="BA47" i="15"/>
  <c r="BC47" i="15"/>
  <c r="BE47" i="15"/>
  <c r="AW48" i="15"/>
  <c r="AY48" i="15"/>
  <c r="BA48" i="15"/>
  <c r="BA49" i="15"/>
  <c r="BC48" i="15"/>
  <c r="BE48" i="15"/>
  <c r="AQ47" i="15"/>
  <c r="AU47" i="15"/>
  <c r="AU49" i="15"/>
  <c r="AX47" i="15"/>
  <c r="BB47" i="15"/>
  <c r="AX48" i="15"/>
  <c r="BB48" i="15"/>
  <c r="AP47" i="15"/>
  <c r="AP49" i="15"/>
  <c r="AR47" i="15"/>
  <c r="AR49" i="15"/>
  <c r="AT47" i="15"/>
  <c r="AT49" i="15"/>
  <c r="BF41" i="15"/>
  <c r="BF35" i="15"/>
  <c r="AL48" i="15"/>
  <c r="AO47" i="15"/>
  <c r="AO49" i="15"/>
  <c r="AJ48" i="15"/>
  <c r="AM48" i="15"/>
  <c r="AJ47" i="15"/>
  <c r="AG48" i="15"/>
  <c r="G47" i="15"/>
  <c r="BF25" i="15"/>
  <c r="BF10" i="15"/>
  <c r="Q48" i="15"/>
  <c r="S48" i="15"/>
  <c r="BF7" i="15"/>
  <c r="F48" i="15"/>
  <c r="J48" i="15"/>
  <c r="J47" i="15"/>
  <c r="J49" i="15"/>
  <c r="BF19" i="15"/>
  <c r="AX49" i="15"/>
  <c r="BF24" i="15"/>
  <c r="P48" i="15"/>
  <c r="P49" i="15"/>
  <c r="BE60" i="8"/>
  <c r="BC60" i="8"/>
  <c r="BA60" i="8"/>
  <c r="BA61" i="8"/>
  <c r="BF47" i="8"/>
  <c r="BF35" i="8"/>
  <c r="BF7" i="8"/>
  <c r="BF36" i="8"/>
  <c r="T27" i="8"/>
  <c r="T59" i="8"/>
  <c r="T61" i="8"/>
  <c r="U59" i="8"/>
  <c r="R27" i="8"/>
  <c r="R59" i="8"/>
  <c r="R61" i="8"/>
  <c r="N28" i="8"/>
  <c r="N22" i="8"/>
  <c r="N60" i="8"/>
  <c r="S60" i="8"/>
  <c r="P27" i="8"/>
  <c r="P59" i="8"/>
  <c r="P61" i="8"/>
  <c r="P28" i="8"/>
  <c r="P22" i="8"/>
  <c r="P60" i="8"/>
  <c r="N27" i="8"/>
  <c r="N59" i="8"/>
  <c r="N61" i="8"/>
  <c r="Q59" i="8"/>
  <c r="Q61" i="8"/>
  <c r="U60" i="8"/>
  <c r="U61" i="8"/>
  <c r="M40" i="7"/>
  <c r="L39" i="7"/>
  <c r="L61" i="7"/>
  <c r="L63" i="7"/>
  <c r="BF42" i="7"/>
  <c r="AA40" i="7"/>
  <c r="AA62" i="7"/>
  <c r="AD61" i="7"/>
  <c r="AB61" i="7"/>
  <c r="Y61" i="7"/>
  <c r="Y63" i="7"/>
  <c r="P40" i="7"/>
  <c r="H40" i="7"/>
  <c r="BF47" i="7"/>
  <c r="BF51" i="7"/>
  <c r="X62" i="7"/>
  <c r="AC40" i="7"/>
  <c r="H61" i="7"/>
  <c r="H63" i="7"/>
  <c r="J39" i="7"/>
  <c r="J61" i="7"/>
  <c r="J63" i="7"/>
  <c r="F39" i="7"/>
  <c r="F61" i="7"/>
  <c r="F63" i="7"/>
  <c r="X39" i="7"/>
  <c r="X61" i="7"/>
  <c r="X63" i="7"/>
  <c r="AC39" i="7"/>
  <c r="AC61" i="7"/>
  <c r="AC63" i="7"/>
  <c r="AA39" i="7"/>
  <c r="AA61" i="7"/>
  <c r="AA63" i="7"/>
  <c r="K39" i="7"/>
  <c r="K61" i="7"/>
  <c r="K63" i="7"/>
  <c r="I39" i="7"/>
  <c r="I61" i="7"/>
  <c r="I63" i="7"/>
  <c r="G39" i="7"/>
  <c r="G61" i="7"/>
  <c r="G63" i="7"/>
  <c r="K40" i="7"/>
  <c r="G40" i="7"/>
  <c r="V62" i="7"/>
  <c r="BF8" i="2"/>
  <c r="AV52" i="2"/>
  <c r="W53" i="2"/>
  <c r="BE53" i="2"/>
  <c r="G54" i="2"/>
  <c r="AW52" i="2"/>
  <c r="AW54" i="2"/>
  <c r="V52" i="2"/>
  <c r="V53" i="2"/>
  <c r="BD53" i="2"/>
  <c r="W52" i="2"/>
  <c r="W54" i="2"/>
  <c r="BE52" i="2"/>
  <c r="AU52" i="2"/>
  <c r="AU54" i="2"/>
  <c r="AX53" i="2"/>
  <c r="AT54" i="2"/>
  <c r="I54" i="2"/>
  <c r="AV54" i="2"/>
  <c r="Q54" i="2"/>
  <c r="AY53" i="2"/>
  <c r="V54" i="2"/>
  <c r="BA52" i="2"/>
  <c r="AM49" i="15"/>
  <c r="AZ49" i="15"/>
  <c r="BC49" i="15"/>
  <c r="BE49" i="15"/>
  <c r="AW49" i="15"/>
  <c r="AJ49" i="15"/>
  <c r="K49" i="15"/>
  <c r="F49" i="15"/>
  <c r="AY54" i="2"/>
  <c r="R22" i="8"/>
  <c r="BB49" i="15"/>
  <c r="E40" i="7"/>
  <c r="V39" i="7"/>
  <c r="V61" i="7"/>
  <c r="V63" i="7"/>
  <c r="Q60" i="8"/>
  <c r="AQ61" i="8"/>
  <c r="BB60" i="8"/>
  <c r="BB61" i="8"/>
  <c r="BC61" i="8"/>
  <c r="AS61" i="8"/>
  <c r="S63" i="7"/>
  <c r="M28" i="8"/>
  <c r="BF32" i="2"/>
  <c r="E53" i="2"/>
  <c r="AQ63" i="7"/>
  <c r="AO61" i="7"/>
  <c r="AM61" i="7"/>
  <c r="T63" i="7"/>
  <c r="T52" i="2"/>
  <c r="T54" i="2"/>
  <c r="R52" i="2"/>
  <c r="R54" i="2"/>
  <c r="P52" i="2"/>
  <c r="P54" i="2"/>
  <c r="N52" i="2"/>
  <c r="N54" i="2"/>
  <c r="L52" i="2"/>
  <c r="L54" i="2"/>
  <c r="J52" i="2"/>
  <c r="J54" i="2"/>
  <c r="H52" i="2"/>
  <c r="H54" i="2"/>
  <c r="F52" i="2"/>
  <c r="F54" i="2"/>
  <c r="AQ52" i="2"/>
  <c r="AO52" i="2"/>
  <c r="AK52" i="2"/>
  <c r="AK54" i="2"/>
  <c r="AI52" i="2"/>
  <c r="AG52" i="2"/>
  <c r="AG54" i="2"/>
  <c r="AC52" i="2"/>
  <c r="AC54" i="2"/>
  <c r="AA52" i="2"/>
  <c r="Y52" i="2"/>
  <c r="F53" i="2"/>
  <c r="AQ53" i="2"/>
  <c r="AO53" i="2"/>
  <c r="AM53" i="2"/>
  <c r="AK53" i="2"/>
  <c r="AI53" i="2"/>
  <c r="AG53" i="2"/>
  <c r="AE53" i="2"/>
  <c r="AC53" i="2"/>
  <c r="AA53" i="2"/>
  <c r="Y53" i="2"/>
  <c r="AP39" i="7"/>
  <c r="AP61" i="7"/>
  <c r="AN39" i="7"/>
  <c r="AN61" i="7"/>
  <c r="AP40" i="7"/>
  <c r="AP62" i="7"/>
  <c r="AN40" i="7"/>
  <c r="AN62" i="7"/>
  <c r="AO40" i="7"/>
  <c r="AM40" i="7"/>
  <c r="M59" i="8"/>
  <c r="M61" i="8"/>
  <c r="AO27" i="8"/>
  <c r="AO59" i="8"/>
  <c r="AO61" i="8"/>
  <c r="AL60" i="8"/>
  <c r="L59" i="8"/>
  <c r="H59" i="8"/>
  <c r="AF59" i="8"/>
  <c r="AF61" i="8"/>
  <c r="T47" i="15"/>
  <c r="P47" i="15"/>
  <c r="Q22" i="15"/>
  <c r="Q47" i="15"/>
  <c r="Q49" i="15"/>
  <c r="O22" i="15"/>
  <c r="O47" i="15"/>
  <c r="M22" i="15"/>
  <c r="M47" i="15"/>
  <c r="M49" i="15"/>
  <c r="R47" i="15"/>
  <c r="R49" i="15"/>
  <c r="E22" i="15"/>
  <c r="X23" i="15"/>
  <c r="X48" i="15"/>
  <c r="AE48" i="15"/>
  <c r="AC23" i="15"/>
  <c r="AC48" i="15"/>
  <c r="AA48" i="15"/>
  <c r="Y23" i="15"/>
  <c r="Y48" i="15"/>
  <c r="Y49" i="15"/>
  <c r="Y54" i="2"/>
  <c r="AO54" i="2"/>
  <c r="AA54" i="2"/>
  <c r="AI54" i="2"/>
  <c r="AQ54" i="2"/>
  <c r="AN63" i="7"/>
  <c r="AD63" i="7"/>
  <c r="AM62" i="7"/>
  <c r="AM63" i="7"/>
  <c r="AX61" i="8"/>
  <c r="L49" i="15"/>
  <c r="H49" i="15"/>
  <c r="E54" i="2"/>
  <c r="L61" i="8"/>
  <c r="AP63" i="7"/>
  <c r="AO63" i="7"/>
  <c r="M22" i="8"/>
  <c r="M60" i="8"/>
  <c r="BA54" i="2"/>
  <c r="BE54" i="2"/>
  <c r="G49" i="15"/>
  <c r="AE49" i="15"/>
  <c r="AW61" i="8"/>
  <c r="R63" i="7"/>
  <c r="AF54" i="2"/>
  <c r="AE54" i="2"/>
  <c r="AE63" i="7"/>
  <c r="AJ61" i="8"/>
  <c r="AA49" i="15"/>
  <c r="AI63" i="7"/>
  <c r="O22" i="8"/>
  <c r="O60" i="8"/>
  <c r="AN54" i="2"/>
  <c r="AK39" i="7"/>
  <c r="AK61" i="7"/>
  <c r="AK63" i="7"/>
  <c r="AZ60" i="8"/>
  <c r="AZ61" i="8"/>
  <c r="J59" i="8"/>
  <c r="J61" i="8"/>
  <c r="X59" i="8"/>
  <c r="X61" i="8"/>
  <c r="AL59" i="8"/>
  <c r="AL61" i="8"/>
  <c r="AG61" i="8"/>
  <c r="AD59" i="8"/>
  <c r="AD61" i="8"/>
  <c r="Y61" i="8"/>
  <c r="L60" i="8"/>
  <c r="E59" i="8"/>
  <c r="BF41" i="8"/>
  <c r="AM60" i="8"/>
  <c r="AG60" i="8"/>
  <c r="BF48" i="8"/>
  <c r="E28" i="8"/>
  <c r="BF54" i="8"/>
  <c r="L23" i="15"/>
  <c r="L48" i="15"/>
  <c r="I23" i="15"/>
  <c r="I48" i="15"/>
  <c r="E47" i="15"/>
  <c r="BF30" i="8"/>
  <c r="BF41" i="7"/>
  <c r="BF56" i="7"/>
  <c r="F40" i="7"/>
  <c r="BF29" i="8"/>
  <c r="BF34" i="15"/>
  <c r="BF40" i="15"/>
  <c r="AH61" i="7"/>
  <c r="AH63" i="7"/>
  <c r="AL61" i="7"/>
  <c r="AL63" i="7"/>
  <c r="W61" i="7"/>
  <c r="W63" i="7"/>
  <c r="AJ61" i="7"/>
  <c r="AJ63" i="7"/>
  <c r="BD52" i="2"/>
  <c r="BD54" i="2"/>
  <c r="M52" i="2"/>
  <c r="M54" i="2"/>
  <c r="X52" i="2"/>
  <c r="X54" i="2"/>
  <c r="AL52" i="2"/>
  <c r="AL54" i="2"/>
  <c r="AD52" i="2"/>
  <c r="AD54" i="2"/>
  <c r="AP53" i="2"/>
  <c r="AP54" i="2"/>
  <c r="AH53" i="2"/>
  <c r="AH54" i="2"/>
  <c r="Z53" i="2"/>
  <c r="BF7" i="7"/>
  <c r="BF36" i="7"/>
  <c r="AD62" i="7"/>
  <c r="E39" i="7"/>
  <c r="N39" i="7"/>
  <c r="N61" i="7"/>
  <c r="N63" i="7"/>
  <c r="AF39" i="7"/>
  <c r="AF61" i="7"/>
  <c r="AF63" i="7"/>
  <c r="Z39" i="7"/>
  <c r="Z61" i="7"/>
  <c r="N40" i="7"/>
  <c r="AB40" i="7"/>
  <c r="AB62" i="7"/>
  <c r="AB63" i="7"/>
  <c r="Z40" i="7"/>
  <c r="Z62" i="7"/>
  <c r="BF62" i="7"/>
  <c r="Q40" i="7"/>
  <c r="O39" i="7"/>
  <c r="O61" i="7"/>
  <c r="O63" i="7"/>
  <c r="AP27" i="8"/>
  <c r="AP59" i="8"/>
  <c r="AP61" i="8"/>
  <c r="G27" i="8"/>
  <c r="AI27" i="8"/>
  <c r="AI59" i="8"/>
  <c r="AA27" i="8"/>
  <c r="AA59" i="8"/>
  <c r="AJ28" i="8"/>
  <c r="AJ60" i="8"/>
  <c r="AH28" i="8"/>
  <c r="AH60" i="8"/>
  <c r="AC28" i="8"/>
  <c r="AC60" i="8"/>
  <c r="AA28" i="8"/>
  <c r="AA60" i="8"/>
  <c r="X60" i="8"/>
  <c r="I22" i="15"/>
  <c r="I47" i="15"/>
  <c r="I49" i="15"/>
  <c r="S47" i="15"/>
  <c r="S49" i="15"/>
  <c r="K27" i="8"/>
  <c r="K59" i="8"/>
  <c r="K61" i="8"/>
  <c r="I27" i="8"/>
  <c r="I59" i="8"/>
  <c r="I61" i="8"/>
  <c r="F59" i="8"/>
  <c r="AM27" i="8"/>
  <c r="AM59" i="8"/>
  <c r="AK27" i="8"/>
  <c r="AK59" i="8"/>
  <c r="AK61" i="8"/>
  <c r="AH59" i="8"/>
  <c r="AE27" i="8"/>
  <c r="AE59" i="8"/>
  <c r="AE61" i="8"/>
  <c r="AC27" i="8"/>
  <c r="AC59" i="8"/>
  <c r="AC61" i="8"/>
  <c r="Z59" i="8"/>
  <c r="H28" i="8"/>
  <c r="H60" i="8"/>
  <c r="H61" i="8"/>
  <c r="F28" i="8"/>
  <c r="F60" i="8"/>
  <c r="AK28" i="8"/>
  <c r="AK60" i="8"/>
  <c r="AI28" i="8"/>
  <c r="AI60" i="8"/>
  <c r="AB28" i="8"/>
  <c r="AB60" i="8"/>
  <c r="AB61" i="8"/>
  <c r="Z28" i="8"/>
  <c r="Z60" i="8"/>
  <c r="X22" i="15"/>
  <c r="X47" i="15"/>
  <c r="X49" i="15"/>
  <c r="AC22" i="15"/>
  <c r="AC47" i="15"/>
  <c r="AC49" i="15"/>
  <c r="AF23" i="15"/>
  <c r="AF48" i="15"/>
  <c r="AF49" i="15"/>
  <c r="T23" i="15"/>
  <c r="T48" i="15"/>
  <c r="T49" i="15"/>
  <c r="AH22" i="15"/>
  <c r="AH47" i="15"/>
  <c r="AH49" i="15"/>
  <c r="O23" i="15"/>
  <c r="O48" i="15"/>
  <c r="O49" i="15"/>
  <c r="AD22" i="15"/>
  <c r="AD47" i="15"/>
  <c r="AD49" i="15"/>
  <c r="AB22" i="15"/>
  <c r="AB47" i="15"/>
  <c r="AB49" i="15"/>
  <c r="Z61" i="8"/>
  <c r="F61" i="8"/>
  <c r="AA61" i="8"/>
  <c r="G59" i="8"/>
  <c r="G61" i="8"/>
  <c r="BF27" i="8"/>
  <c r="BF39" i="7"/>
  <c r="E61" i="7"/>
  <c r="Z54" i="2"/>
  <c r="BF53" i="2"/>
  <c r="BF48" i="15"/>
  <c r="BF59" i="8"/>
  <c r="BF22" i="15"/>
  <c r="BF54" i="2"/>
  <c r="AH61" i="8"/>
  <c r="AM61" i="8"/>
  <c r="AI61" i="8"/>
  <c r="Z63" i="7"/>
  <c r="BF40" i="7"/>
  <c r="BF47" i="15"/>
  <c r="E49" i="15"/>
  <c r="BF49" i="15"/>
  <c r="E60" i="8"/>
  <c r="BF60" i="8"/>
  <c r="BF28" i="8"/>
  <c r="BF22" i="8"/>
  <c r="BF23" i="15"/>
  <c r="BF52" i="2"/>
  <c r="E61" i="8"/>
  <c r="BF61" i="8"/>
  <c r="E63" i="7"/>
  <c r="BF63" i="7"/>
  <c r="BF61" i="7"/>
</calcChain>
</file>

<file path=xl/sharedStrings.xml><?xml version="1.0" encoding="utf-8"?>
<sst xmlns="http://schemas.openxmlformats.org/spreadsheetml/2006/main" count="2372" uniqueCount="199">
  <si>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</si>
  <si>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</si>
  <si>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</si>
  <si>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</si>
  <si>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</si>
  <si>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</si>
  <si>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</si>
  <si>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</si>
  <si>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</si>
  <si>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</si>
  <si>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</si>
  <si>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</si>
  <si>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</si>
  <si>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</si>
  <si>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</si>
  <si>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</si>
  <si>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</si>
  <si>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</si>
  <si>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</si>
  <si>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</si>
  <si>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</si>
  <si>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</si>
  <si>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</si>
  <si>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</si>
  <si>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</si>
  <si>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</si>
  <si>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</si>
  <si>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</si>
  <si>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</si>
  <si>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</si>
  <si>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</si>
  <si>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ОГСЭ.03</t>
  </si>
  <si>
    <t>ОГСЭ.04</t>
  </si>
  <si>
    <t>ЕН.00</t>
  </si>
  <si>
    <t xml:space="preserve">Математический и общий естественнонаучный цикл </t>
  </si>
  <si>
    <t>П.00</t>
  </si>
  <si>
    <t>ОП. 00</t>
  </si>
  <si>
    <t>Безопасность жизнедеятельности</t>
  </si>
  <si>
    <t>ПМ. 01</t>
  </si>
  <si>
    <t>МДК.01.01</t>
  </si>
  <si>
    <t>ПМ. 02</t>
  </si>
  <si>
    <t>МДК.02.01</t>
  </si>
  <si>
    <t>III курс</t>
  </si>
  <si>
    <t xml:space="preserve">Общий гуманитарный и социально-экономический цикл </t>
  </si>
  <si>
    <t>МДК.04.01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</si>
  <si>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</si>
  <si>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</si>
  <si>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</si>
  <si>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</si>
  <si>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</si>
  <si>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</si>
  <si>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ОГСЭ.05</t>
  </si>
  <si>
    <t>код и наименование специальности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</si>
  <si>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</si>
  <si>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</si>
  <si>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</si>
  <si>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</si>
  <si>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</si>
  <si>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</si>
  <si>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</si>
  <si>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</si>
  <si>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</si>
  <si>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</si>
  <si>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</si>
  <si>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</si>
  <si>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</si>
  <si>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</si>
  <si>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</si>
  <si>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ЭК</t>
  </si>
  <si>
    <t>Календарный график аттестаций</t>
  </si>
  <si>
    <t>География</t>
  </si>
  <si>
    <t>ЕН.02</t>
  </si>
  <si>
    <t>ПП.02</t>
  </si>
  <si>
    <t>ОП.04</t>
  </si>
  <si>
    <t>Директор _______________Т.Е. Виленская</t>
  </si>
  <si>
    <t>Общеобразовательный учебный цикл</t>
  </si>
  <si>
    <t>О.00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</si>
  <si>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</si>
  <si>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</si>
  <si>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</si>
  <si>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</si>
  <si>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</si>
  <si>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</si>
  <si>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</si>
  <si>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Математика: алгебра и начала математического анализа; геометрия</t>
  </si>
  <si>
    <t>Информатика</t>
  </si>
  <si>
    <t>Общепрофессиональные дисциплины</t>
  </si>
  <si>
    <r>
      <t>Профессиональный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</si>
  <si>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 xml:space="preserve">Общепрофессиональные дисциплины </t>
  </si>
  <si>
    <t>ПП.01</t>
  </si>
  <si>
    <t>Экология</t>
  </si>
  <si>
    <t>ОГСЭ.01</t>
  </si>
  <si>
    <t>Основы философии</t>
  </si>
  <si>
    <t>Основы бюджетной грамотности</t>
  </si>
  <si>
    <t>УП.03</t>
  </si>
  <si>
    <t xml:space="preserve">Преддипломная практика </t>
  </si>
  <si>
    <t>с</t>
  </si>
  <si>
    <t>п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</si>
  <si>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</si>
  <si>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</si>
  <si>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ОУДб.08</t>
  </si>
  <si>
    <t xml:space="preserve">Русский язык </t>
  </si>
  <si>
    <t>Литература</t>
  </si>
  <si>
    <t>Основы проектно-исследовательской деятельности</t>
  </si>
  <si>
    <t>ДЗ(к)</t>
  </si>
  <si>
    <t>УП.01</t>
  </si>
  <si>
    <t>УП.04</t>
  </si>
  <si>
    <t>Х</t>
  </si>
  <si>
    <t>ОГСЭ.02</t>
  </si>
  <si>
    <r>
      <t>.</t>
    </r>
    <r>
      <rPr>
        <u/>
        <sz val="14"/>
        <color indexed="8"/>
        <rFont val="Times New Roman"/>
        <family val="1"/>
        <charset val="204"/>
      </rPr>
      <t xml:space="preserve">базовой </t>
    </r>
    <r>
      <rPr>
        <u/>
        <sz val="14"/>
        <color indexed="9"/>
        <rFont val="Times New Roman"/>
        <family val="1"/>
        <charset val="204"/>
      </rPr>
      <t>.</t>
    </r>
    <r>
      <rPr>
        <sz val="14"/>
        <color indexed="8"/>
        <rFont val="Times New Roman"/>
        <family val="1"/>
        <charset val="204"/>
      </rPr>
      <t xml:space="preserve"> подготовки</t>
    </r>
  </si>
  <si>
    <t>ОУДб.09</t>
  </si>
  <si>
    <t>ОУДб.10</t>
  </si>
  <si>
    <t>ОУДп.13</t>
  </si>
  <si>
    <t>ОУДп.14</t>
  </si>
  <si>
    <t>УД.16</t>
  </si>
  <si>
    <t xml:space="preserve">ОП.00 </t>
  </si>
  <si>
    <t>ОП.02</t>
  </si>
  <si>
    <t>Квалификация:    техник-технолог</t>
  </si>
  <si>
    <t>Нормативный срок обучения – 3 года  10 мес</t>
  </si>
  <si>
    <t>ОУДб.11</t>
  </si>
  <si>
    <t>Химия</t>
  </si>
  <si>
    <t>ОУДп.15</t>
  </si>
  <si>
    <t>Биология</t>
  </si>
  <si>
    <t>ОП.01</t>
  </si>
  <si>
    <t>Микробиология, санитария и гигиена в пищевом производстве</t>
  </si>
  <si>
    <t>ОП.03</t>
  </si>
  <si>
    <t>Физиология питания</t>
  </si>
  <si>
    <t>Организация хранения и контроль запасов и сырья</t>
  </si>
  <si>
    <t>ОП.08</t>
  </si>
  <si>
    <t>ОП.12</t>
  </si>
  <si>
    <t>Оборудование предприятий общественного питания</t>
  </si>
  <si>
    <t>УП.07</t>
  </si>
  <si>
    <t>ПП.07</t>
  </si>
  <si>
    <t>Учебная практика</t>
  </si>
  <si>
    <t>Производственная практика</t>
  </si>
  <si>
    <t>ПМ.07</t>
  </si>
  <si>
    <t>МДК.07.01</t>
  </si>
  <si>
    <t>МДК.07.02</t>
  </si>
  <si>
    <t>Выполнение работ по рабочим профессиям 12901 Кондитер, 16675 Повар</t>
  </si>
  <si>
    <t>Технология приготовления кулинарной продукции</t>
  </si>
  <si>
    <t>Технология приготовления кондитерской продукции</t>
  </si>
  <si>
    <t>Охрана труда</t>
  </si>
  <si>
    <t>ДЗ (к)</t>
  </si>
  <si>
    <t>Э (к)</t>
  </si>
  <si>
    <t>Русский язык</t>
  </si>
  <si>
    <t>Физика</t>
  </si>
  <si>
    <t>ОУДб.12</t>
  </si>
  <si>
    <t>Астрономия</t>
  </si>
  <si>
    <t>ЕН.03</t>
  </si>
  <si>
    <t>ОП. 05</t>
  </si>
  <si>
    <t>Метрология и стандартизация</t>
  </si>
  <si>
    <t>ОП. 09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</si>
  <si>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</si>
  <si>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</si>
  <si>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</si>
  <si>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</si>
  <si>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ПМ. 07</t>
  </si>
  <si>
    <t xml:space="preserve">Математический и общий естественнонаучный учебный цикл  </t>
  </si>
  <si>
    <t>ЕН.01</t>
  </si>
  <si>
    <t>Математика</t>
  </si>
  <si>
    <t>ОП.10</t>
  </si>
  <si>
    <t>ОП.11</t>
  </si>
  <si>
    <t>Товароведение продовольственных товаров</t>
  </si>
  <si>
    <t>Организация обслуживания</t>
  </si>
  <si>
    <t>ПМ.01</t>
  </si>
  <si>
    <t>ПМ.02</t>
  </si>
  <si>
    <t>ПМ.03</t>
  </si>
  <si>
    <t>Организация процесса приготовления и приготовление сложных хлебобулочных, мучных кондитерских изделий</t>
  </si>
  <si>
    <t>Технология приготовления сложной горячей кулинарной продукции.</t>
  </si>
  <si>
    <t>ПП.03</t>
  </si>
  <si>
    <t>ПМ.04</t>
  </si>
  <si>
    <t>Технология приготовления сложных хлебобулочных, мучных кондитерских изделий</t>
  </si>
  <si>
    <t>ПП.04</t>
  </si>
  <si>
    <t>Обществознание  (включая экономику и право)</t>
  </si>
  <si>
    <t>4 курс</t>
  </si>
  <si>
    <t>Экологические основы природопользования</t>
  </si>
  <si>
    <t>Информационные технологии в профессиональной деятельности</t>
  </si>
  <si>
    <t>Основы экономики, менеджмента и маркетинга</t>
  </si>
  <si>
    <t>ОП.06</t>
  </si>
  <si>
    <t>Правовые основы профессиональной деятельности</t>
  </si>
  <si>
    <t>ОП.07</t>
  </si>
  <si>
    <t>ОП.13</t>
  </si>
  <si>
    <t>Основы предпринимательской деятельности</t>
  </si>
  <si>
    <t>ПМ.05</t>
  </si>
  <si>
    <t>Организация процесса приготовления и приготовление сложных холодных и горячих десертов</t>
  </si>
  <si>
    <t>МДК.05.01</t>
  </si>
  <si>
    <t>Технология приготовления сложных холодных и горячих десертов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</si>
  <si>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</si>
  <si>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</si>
  <si>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</si>
  <si>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</si>
  <si>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ПД</t>
  </si>
  <si>
    <t>ЗД</t>
  </si>
  <si>
    <r>
      <rPr>
        <sz val="14"/>
        <color indexed="8"/>
        <rFont val="Times New Roman"/>
        <family val="1"/>
        <charset val="204"/>
      </rPr>
      <t>по специальности</t>
    </r>
    <r>
      <rPr>
        <b/>
        <sz val="14"/>
        <color indexed="8"/>
        <rFont val="Times New Roman"/>
        <family val="1"/>
        <charset val="204"/>
      </rPr>
      <t xml:space="preserve"> 19.02.10  Технология продукции общественного питания</t>
    </r>
  </si>
  <si>
    <t xml:space="preserve">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</si>
  <si>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t>«Колледж Ейский»</t>
  </si>
  <si>
    <t xml:space="preserve">ДЗ </t>
  </si>
  <si>
    <t>Э(к)</t>
  </si>
  <si>
    <t>«2»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</si>
</sst>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23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u/>
      <sz val="14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Arial Cyr"/>
      <charset val="204"/>
    </font>
    <font>
      <b/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/>
    <xf numFmtId="184" fontId="7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5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3" borderId="2" xfId="0" applyFont="1" applyFill="1" applyBorder="1"/>
    <xf numFmtId="0" fontId="7" fillId="5" borderId="1" xfId="0" applyFont="1" applyFill="1" applyBorder="1" applyAlignment="1">
      <alignment horizontal="center" vertical="center"/>
    </xf>
    <xf numFmtId="184" fontId="7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8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6" fillId="7" borderId="1" xfId="0" applyFont="1" applyFill="1" applyBorder="1"/>
    <xf numFmtId="0" fontId="19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3" borderId="1" xfId="0" applyFont="1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9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84" fontId="5" fillId="7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10" borderId="1" xfId="0" applyFont="1" applyFill="1" applyBorder="1"/>
    <xf numFmtId="0" fontId="5" fillId="10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6" fillId="7" borderId="2" xfId="0" applyFont="1" applyFill="1" applyBorder="1"/>
    <xf numFmtId="0" fontId="19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0" fontId="6" fillId="7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9" borderId="1" xfId="0" applyFont="1" applyFill="1" applyBorder="1" applyAlignment="1"/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21" fillId="0" borderId="0" xfId="0" applyFont="1"/>
    <xf numFmtId="0" fontId="6" fillId="7" borderId="2" xfId="0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wrapText="1"/>
    </xf>
    <xf numFmtId="0" fontId="6" fillId="9" borderId="3" xfId="0" applyFont="1" applyFill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8" sqref="A8:N8"/>
    </sheetView>
  </sheetViews>
  <sheetFormatPr defaultRowHeight="12.75" x14ac:dyDescent="0.2"/>
  <cols>
    <col min="14" max="14" width="9.140625" customWidth="1"/>
  </cols>
  <sheetData>
    <row r="1" spans="1:14" ht="20.100000000000001" customHeight="1" x14ac:dyDescent="0.3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0.100000000000001" customHeight="1" x14ac:dyDescent="0.3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20.100000000000001" customHeight="1" x14ac:dyDescent="0.3">
      <c r="A3" s="143" t="s">
        <v>198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20.100000000000001" customHeight="1" x14ac:dyDescent="0.2"/>
    <row r="5" spans="1:14" ht="27" customHeight="1" x14ac:dyDescent="0.3">
      <c r="A5" s="137" t="s">
        <v>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0.100000000000001" customHeight="1" x14ac:dyDescent="0.3">
      <c r="A6" s="139" t="s">
        <v>98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20.100000000000001" customHeight="1" x14ac:dyDescent="0.3">
      <c r="A7" s="139" t="s">
        <v>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22.5" customHeight="1" x14ac:dyDescent="0.3">
      <c r="A8" s="137" t="s">
        <v>195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1.25" customHeight="1" x14ac:dyDescent="0.2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s="131" customFormat="1" ht="61.5" customHeight="1" x14ac:dyDescent="0.25">
      <c r="A10" s="141" t="s">
        <v>194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20.100000000000001" customHeight="1" x14ac:dyDescent="0.3">
      <c r="A11" s="137" t="s">
        <v>193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ht="15.75" customHeight="1" x14ac:dyDescent="0.25">
      <c r="A12" s="140" t="s">
        <v>52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0.100000000000001" customHeight="1" x14ac:dyDescent="0.3">
      <c r="A13" s="138" t="s">
        <v>109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20.100000000000001" customHeight="1" x14ac:dyDescent="0.3">
      <c r="C14" s="14"/>
    </row>
    <row r="15" spans="1:14" ht="20.100000000000001" customHeight="1" x14ac:dyDescent="0.3">
      <c r="B15" s="15"/>
      <c r="C15" s="15"/>
      <c r="D15" s="15"/>
      <c r="E15" s="15"/>
      <c r="F15" s="15"/>
      <c r="G15" s="15" t="s">
        <v>117</v>
      </c>
      <c r="I15" s="15"/>
      <c r="J15" s="15"/>
      <c r="K15" s="15"/>
      <c r="L15" s="15"/>
      <c r="M15" s="15"/>
      <c r="N15" s="15"/>
    </row>
    <row r="16" spans="1:14" ht="20.100000000000001" customHeight="1" x14ac:dyDescent="0.3">
      <c r="B16" s="15"/>
      <c r="C16" s="15"/>
      <c r="D16" s="15"/>
      <c r="E16" s="15"/>
      <c r="F16" s="15"/>
      <c r="G16" s="15" t="s">
        <v>49</v>
      </c>
      <c r="I16" s="15"/>
      <c r="J16" s="15"/>
      <c r="K16" s="15"/>
      <c r="L16" s="15"/>
      <c r="M16" s="15"/>
      <c r="N16" s="15"/>
    </row>
    <row r="17" spans="2:14" ht="20.100000000000001" customHeight="1" x14ac:dyDescent="0.3">
      <c r="B17" s="15"/>
      <c r="C17" s="15"/>
      <c r="D17" s="15"/>
      <c r="E17" s="15"/>
      <c r="F17" s="15"/>
      <c r="G17" s="15" t="s">
        <v>118</v>
      </c>
      <c r="I17" s="15"/>
      <c r="J17" s="15"/>
      <c r="K17" s="15"/>
      <c r="L17" s="15"/>
      <c r="M17" s="15"/>
      <c r="N17" s="15"/>
    </row>
    <row r="18" spans="2:14" ht="20.100000000000001" customHeight="1" x14ac:dyDescent="0.3">
      <c r="B18" s="15"/>
      <c r="C18" s="15"/>
      <c r="D18" s="15"/>
      <c r="E18" s="15"/>
      <c r="F18" s="15"/>
      <c r="G18" s="15" t="s">
        <v>50</v>
      </c>
      <c r="I18" s="15"/>
      <c r="J18" s="15"/>
      <c r="K18" s="15"/>
      <c r="L18" s="15"/>
      <c r="M18" s="15"/>
      <c r="N18" s="15"/>
    </row>
    <row r="19" spans="2:14" ht="20.100000000000001" customHeight="1" x14ac:dyDescent="0.2"/>
    <row r="20" spans="2:14" ht="20.100000000000001" customHeight="1" x14ac:dyDescent="0.2"/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  <row r="29" spans="2:14" ht="20.100000000000001" customHeight="1" x14ac:dyDescent="0.2"/>
  </sheetData>
  <mergeCells count="12">
    <mergeCell ref="A6:N6"/>
    <mergeCell ref="A7:N7"/>
    <mergeCell ref="A1:N1"/>
    <mergeCell ref="A2:N2"/>
    <mergeCell ref="A3:N3"/>
    <mergeCell ref="A5:N5"/>
    <mergeCell ref="A8:N8"/>
    <mergeCell ref="A13:N13"/>
    <mergeCell ref="A9:N9"/>
    <mergeCell ref="A10:N10"/>
    <mergeCell ref="A11:N11"/>
    <mergeCell ref="A12:N12"/>
  </mergeCells>
  <phoneticPr fontId="4" type="noConversion"/>
  <pageMargins left="0.75" right="0.44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F54"/>
  <sheetViews>
    <sheetView topLeftCell="A31" zoomScale="120" zoomScaleNormal="120" workbookViewId="0">
      <selection activeCell="AU46" sqref="AU46:BE51"/>
    </sheetView>
  </sheetViews>
  <sheetFormatPr defaultRowHeight="12.75" x14ac:dyDescent="0.2"/>
  <cols>
    <col min="1" max="1" width="4.85546875" customWidth="1"/>
    <col min="2" max="2" width="6.28515625" customWidth="1"/>
    <col min="3" max="3" width="18" customWidth="1"/>
    <col min="4" max="4" width="6.140625" customWidth="1"/>
    <col min="5" max="5" width="3" customWidth="1"/>
    <col min="6" max="17" width="2.7109375" customWidth="1"/>
    <col min="18" max="18" width="3.140625" customWidth="1"/>
    <col min="19" max="23" width="2.7109375" customWidth="1"/>
    <col min="24" max="24" width="3.140625" customWidth="1"/>
    <col min="25" max="57" width="2.7109375" customWidth="1"/>
    <col min="58" max="58" width="4.5703125" customWidth="1"/>
    <col min="59" max="61" width="2.7109375" customWidth="1"/>
  </cols>
  <sheetData>
    <row r="3" spans="1:58" ht="69.75" customHeight="1" x14ac:dyDescent="0.2">
      <c r="A3" s="146" t="s">
        <v>0</v>
      </c>
      <c r="B3" s="162" t="s">
        <v>1</v>
      </c>
      <c r="C3" s="4" t="s">
        <v>2</v>
      </c>
      <c r="D3" s="4" t="s">
        <v>3</v>
      </c>
      <c r="E3" s="3" t="s">
        <v>53</v>
      </c>
      <c r="F3" s="159" t="s">
        <v>26</v>
      </c>
      <c r="G3" s="160"/>
      <c r="H3" s="161"/>
      <c r="I3" s="3" t="s">
        <v>54</v>
      </c>
      <c r="J3" s="159" t="s">
        <v>4</v>
      </c>
      <c r="K3" s="160"/>
      <c r="L3" s="160"/>
      <c r="M3" s="3" t="s">
        <v>61</v>
      </c>
      <c r="N3" s="155" t="s">
        <v>5</v>
      </c>
      <c r="O3" s="155"/>
      <c r="P3" s="155"/>
      <c r="Q3" s="155"/>
      <c r="R3" s="155" t="s">
        <v>6</v>
      </c>
      <c r="S3" s="155"/>
      <c r="T3" s="155"/>
      <c r="U3" s="155"/>
      <c r="V3" s="3" t="s">
        <v>55</v>
      </c>
      <c r="W3" s="155" t="s">
        <v>7</v>
      </c>
      <c r="X3" s="155"/>
      <c r="Y3" s="155"/>
      <c r="Z3" s="4" t="s">
        <v>62</v>
      </c>
      <c r="AA3" s="155" t="s">
        <v>8</v>
      </c>
      <c r="AB3" s="155"/>
      <c r="AC3" s="155"/>
      <c r="AD3" s="4" t="s">
        <v>63</v>
      </c>
      <c r="AE3" s="155" t="s">
        <v>9</v>
      </c>
      <c r="AF3" s="155"/>
      <c r="AG3" s="155"/>
      <c r="AH3" s="155"/>
      <c r="AI3" s="3" t="s">
        <v>56</v>
      </c>
      <c r="AJ3" s="155" t="s">
        <v>10</v>
      </c>
      <c r="AK3" s="155"/>
      <c r="AL3" s="155"/>
      <c r="AM3" s="3" t="s">
        <v>57</v>
      </c>
      <c r="AN3" s="155" t="s">
        <v>11</v>
      </c>
      <c r="AO3" s="155"/>
      <c r="AP3" s="155"/>
      <c r="AQ3" s="155"/>
      <c r="AR3" s="155" t="s">
        <v>12</v>
      </c>
      <c r="AS3" s="155"/>
      <c r="AT3" s="155"/>
      <c r="AU3" s="155"/>
      <c r="AV3" s="3" t="s">
        <v>60</v>
      </c>
      <c r="AW3" s="155" t="s">
        <v>13</v>
      </c>
      <c r="AX3" s="155"/>
      <c r="AY3" s="155"/>
      <c r="AZ3" s="155" t="s">
        <v>14</v>
      </c>
      <c r="BA3" s="155"/>
      <c r="BB3" s="155"/>
      <c r="BC3" s="155"/>
      <c r="BD3" s="155"/>
      <c r="BE3" s="4"/>
      <c r="BF3" s="156" t="s">
        <v>27</v>
      </c>
    </row>
    <row r="4" spans="1:58" x14ac:dyDescent="0.2">
      <c r="A4" s="146"/>
      <c r="B4" s="163"/>
      <c r="C4" s="152" t="s">
        <v>15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/>
      <c r="BF4" s="157"/>
    </row>
    <row r="5" spans="1:58" x14ac:dyDescent="0.2">
      <c r="A5" s="146"/>
      <c r="B5" s="163"/>
      <c r="C5" s="162"/>
      <c r="D5" s="162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  <c r="BF5" s="157"/>
    </row>
    <row r="6" spans="1:58" x14ac:dyDescent="0.2">
      <c r="A6" s="146"/>
      <c r="B6" s="163"/>
      <c r="C6" s="163"/>
      <c r="D6" s="163"/>
      <c r="E6" s="165" t="s">
        <v>25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7"/>
      <c r="BF6" s="157"/>
    </row>
    <row r="7" spans="1:58" x14ac:dyDescent="0.2">
      <c r="A7" s="146"/>
      <c r="B7" s="164"/>
      <c r="C7" s="164"/>
      <c r="D7" s="16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158"/>
    </row>
    <row r="8" spans="1:58" x14ac:dyDescent="0.2">
      <c r="A8" s="146" t="s">
        <v>16</v>
      </c>
      <c r="B8" s="148" t="s">
        <v>76</v>
      </c>
      <c r="C8" s="148" t="s">
        <v>75</v>
      </c>
      <c r="D8" s="75" t="s">
        <v>17</v>
      </c>
      <c r="E8" s="87">
        <f>SUM(E10,E12,E14,E18,E20,E22,E24,E26,E28,E30,E16,)</f>
        <v>19</v>
      </c>
      <c r="F8" s="87">
        <f t="shared" ref="F8:T8" si="0">SUM(F10,F12,F14,F18,F20,F22,F24,F26,F28,F30,F16,)</f>
        <v>19</v>
      </c>
      <c r="G8" s="87">
        <f t="shared" si="0"/>
        <v>19</v>
      </c>
      <c r="H8" s="87">
        <f t="shared" si="0"/>
        <v>19</v>
      </c>
      <c r="I8" s="87">
        <f t="shared" si="0"/>
        <v>19</v>
      </c>
      <c r="J8" s="87">
        <f t="shared" si="0"/>
        <v>19</v>
      </c>
      <c r="K8" s="87">
        <f t="shared" si="0"/>
        <v>19</v>
      </c>
      <c r="L8" s="87">
        <f t="shared" si="0"/>
        <v>19</v>
      </c>
      <c r="M8" s="87">
        <f t="shared" si="0"/>
        <v>19</v>
      </c>
      <c r="N8" s="87">
        <f t="shared" si="0"/>
        <v>19</v>
      </c>
      <c r="O8" s="87">
        <f t="shared" si="0"/>
        <v>19</v>
      </c>
      <c r="P8" s="87">
        <f t="shared" si="0"/>
        <v>19</v>
      </c>
      <c r="Q8" s="87">
        <f t="shared" si="0"/>
        <v>19</v>
      </c>
      <c r="R8" s="87">
        <f t="shared" si="0"/>
        <v>19</v>
      </c>
      <c r="S8" s="87">
        <f t="shared" si="0"/>
        <v>19</v>
      </c>
      <c r="T8" s="87">
        <f t="shared" si="0"/>
        <v>19</v>
      </c>
      <c r="U8" s="59" t="s">
        <v>96</v>
      </c>
      <c r="V8" s="88">
        <v>0</v>
      </c>
      <c r="W8" s="88">
        <v>0</v>
      </c>
      <c r="X8" s="87">
        <f t="shared" ref="X8:AQ8" si="1">SUM(X10,X12,X14,X18,X20,X22,X24,X26,X28,X30,X16,)</f>
        <v>20</v>
      </c>
      <c r="Y8" s="87">
        <f t="shared" si="1"/>
        <v>20</v>
      </c>
      <c r="Z8" s="87">
        <f t="shared" si="1"/>
        <v>20</v>
      </c>
      <c r="AA8" s="87">
        <f t="shared" si="1"/>
        <v>20</v>
      </c>
      <c r="AB8" s="87">
        <f t="shared" si="1"/>
        <v>20</v>
      </c>
      <c r="AC8" s="87">
        <f t="shared" si="1"/>
        <v>20</v>
      </c>
      <c r="AD8" s="87">
        <f t="shared" si="1"/>
        <v>20</v>
      </c>
      <c r="AE8" s="87">
        <f t="shared" si="1"/>
        <v>20</v>
      </c>
      <c r="AF8" s="87">
        <f t="shared" si="1"/>
        <v>20</v>
      </c>
      <c r="AG8" s="87">
        <f t="shared" si="1"/>
        <v>20</v>
      </c>
      <c r="AH8" s="87">
        <f t="shared" si="1"/>
        <v>20</v>
      </c>
      <c r="AI8" s="87">
        <f t="shared" si="1"/>
        <v>20</v>
      </c>
      <c r="AJ8" s="87">
        <f t="shared" si="1"/>
        <v>20</v>
      </c>
      <c r="AK8" s="87">
        <f t="shared" si="1"/>
        <v>20</v>
      </c>
      <c r="AL8" s="87">
        <f t="shared" si="1"/>
        <v>20</v>
      </c>
      <c r="AM8" s="87">
        <f t="shared" si="1"/>
        <v>20</v>
      </c>
      <c r="AN8" s="87">
        <f t="shared" si="1"/>
        <v>20</v>
      </c>
      <c r="AO8" s="87">
        <f t="shared" si="1"/>
        <v>20</v>
      </c>
      <c r="AP8" s="87">
        <f t="shared" si="1"/>
        <v>20</v>
      </c>
      <c r="AQ8" s="87">
        <f t="shared" si="1"/>
        <v>20</v>
      </c>
      <c r="AR8" s="88">
        <v>0</v>
      </c>
      <c r="AS8" s="88">
        <v>0</v>
      </c>
      <c r="AT8" s="88">
        <v>0</v>
      </c>
      <c r="AU8" s="87">
        <f t="shared" ref="AU8:BE8" si="2">SUM(AU10,AU12,AU14,AU18,AU20,AU22,AU24,AU26,AU28,AU30,AU16,)</f>
        <v>0</v>
      </c>
      <c r="AV8" s="87">
        <f t="shared" si="2"/>
        <v>0</v>
      </c>
      <c r="AW8" s="87">
        <f t="shared" si="2"/>
        <v>0</v>
      </c>
      <c r="AX8" s="87">
        <f t="shared" si="2"/>
        <v>0</v>
      </c>
      <c r="AY8" s="87">
        <f t="shared" si="2"/>
        <v>0</v>
      </c>
      <c r="AZ8" s="87">
        <f t="shared" si="2"/>
        <v>0</v>
      </c>
      <c r="BA8" s="87">
        <f t="shared" si="2"/>
        <v>0</v>
      </c>
      <c r="BB8" s="87">
        <f t="shared" si="2"/>
        <v>0</v>
      </c>
      <c r="BC8" s="87">
        <f t="shared" si="2"/>
        <v>0</v>
      </c>
      <c r="BD8" s="87">
        <f t="shared" si="2"/>
        <v>0</v>
      </c>
      <c r="BE8" s="87">
        <f t="shared" si="2"/>
        <v>0</v>
      </c>
      <c r="BF8" s="87">
        <f>SUM(E8:BE8)</f>
        <v>704</v>
      </c>
    </row>
    <row r="9" spans="1:58" ht="13.5" customHeight="1" x14ac:dyDescent="0.2">
      <c r="A9" s="146"/>
      <c r="B9" s="149"/>
      <c r="C9" s="149"/>
      <c r="D9" s="75" t="s">
        <v>18</v>
      </c>
      <c r="E9" s="87">
        <f>E11+E13+E15+E19+E21+E23+E25+E27+E29+E31+E17</f>
        <v>9.5</v>
      </c>
      <c r="F9" s="87">
        <f t="shared" ref="F9:T9" si="3">F11+F13+F15+F19+F21+F23+F25+F27+F29+F31+F17</f>
        <v>9.5</v>
      </c>
      <c r="G9" s="87">
        <f t="shared" si="3"/>
        <v>9.5</v>
      </c>
      <c r="H9" s="87">
        <f t="shared" si="3"/>
        <v>9.5</v>
      </c>
      <c r="I9" s="87">
        <f t="shared" si="3"/>
        <v>9.5</v>
      </c>
      <c r="J9" s="87">
        <f t="shared" si="3"/>
        <v>9.5</v>
      </c>
      <c r="K9" s="87">
        <f t="shared" si="3"/>
        <v>9.5</v>
      </c>
      <c r="L9" s="87">
        <f t="shared" si="3"/>
        <v>9.5</v>
      </c>
      <c r="M9" s="87">
        <f t="shared" si="3"/>
        <v>9.5</v>
      </c>
      <c r="N9" s="87">
        <f t="shared" si="3"/>
        <v>9.5</v>
      </c>
      <c r="O9" s="87">
        <f t="shared" si="3"/>
        <v>9.5</v>
      </c>
      <c r="P9" s="87">
        <f t="shared" si="3"/>
        <v>9.5</v>
      </c>
      <c r="Q9" s="87">
        <f t="shared" si="3"/>
        <v>9.5</v>
      </c>
      <c r="R9" s="87">
        <f t="shared" si="3"/>
        <v>9.5</v>
      </c>
      <c r="S9" s="87">
        <f t="shared" si="3"/>
        <v>9.5</v>
      </c>
      <c r="T9" s="87">
        <f t="shared" si="3"/>
        <v>9.5</v>
      </c>
      <c r="U9" s="87" t="s">
        <v>96</v>
      </c>
      <c r="V9" s="88">
        <v>0</v>
      </c>
      <c r="W9" s="88">
        <v>0</v>
      </c>
      <c r="X9" s="87">
        <f t="shared" ref="X9:AQ9" si="4">X11+X13+X15+X19+X21+X23+X25+X27+X29+X31+X17</f>
        <v>10</v>
      </c>
      <c r="Y9" s="87">
        <f t="shared" si="4"/>
        <v>10</v>
      </c>
      <c r="Z9" s="87">
        <f t="shared" si="4"/>
        <v>10</v>
      </c>
      <c r="AA9" s="87">
        <f t="shared" si="4"/>
        <v>10</v>
      </c>
      <c r="AB9" s="87">
        <f t="shared" si="4"/>
        <v>10</v>
      </c>
      <c r="AC9" s="87">
        <f t="shared" si="4"/>
        <v>10</v>
      </c>
      <c r="AD9" s="87">
        <f t="shared" si="4"/>
        <v>10</v>
      </c>
      <c r="AE9" s="87">
        <f t="shared" si="4"/>
        <v>10</v>
      </c>
      <c r="AF9" s="87">
        <f t="shared" si="4"/>
        <v>10</v>
      </c>
      <c r="AG9" s="87">
        <f t="shared" si="4"/>
        <v>10</v>
      </c>
      <c r="AH9" s="87">
        <f t="shared" si="4"/>
        <v>10</v>
      </c>
      <c r="AI9" s="87">
        <f t="shared" si="4"/>
        <v>10</v>
      </c>
      <c r="AJ9" s="87">
        <f t="shared" si="4"/>
        <v>10</v>
      </c>
      <c r="AK9" s="87">
        <f t="shared" si="4"/>
        <v>10</v>
      </c>
      <c r="AL9" s="87">
        <f t="shared" si="4"/>
        <v>10</v>
      </c>
      <c r="AM9" s="87">
        <f t="shared" si="4"/>
        <v>10</v>
      </c>
      <c r="AN9" s="87">
        <f t="shared" si="4"/>
        <v>10</v>
      </c>
      <c r="AO9" s="87">
        <f t="shared" si="4"/>
        <v>10</v>
      </c>
      <c r="AP9" s="87">
        <f t="shared" si="4"/>
        <v>10</v>
      </c>
      <c r="AQ9" s="87">
        <f t="shared" si="4"/>
        <v>10</v>
      </c>
      <c r="AR9" s="88">
        <v>0</v>
      </c>
      <c r="AS9" s="88">
        <v>0</v>
      </c>
      <c r="AT9" s="88">
        <v>0</v>
      </c>
      <c r="AU9" s="87">
        <f t="shared" ref="AU9:BE9" si="5">AU11+AU13+AU15+AU19+AU21+AU23+AU25+AU27+AU29+AU31+AU17</f>
        <v>0</v>
      </c>
      <c r="AV9" s="87">
        <f t="shared" si="5"/>
        <v>0</v>
      </c>
      <c r="AW9" s="87">
        <f t="shared" si="5"/>
        <v>0</v>
      </c>
      <c r="AX9" s="87">
        <f t="shared" si="5"/>
        <v>0</v>
      </c>
      <c r="AY9" s="87">
        <f t="shared" si="5"/>
        <v>0</v>
      </c>
      <c r="AZ9" s="87">
        <f t="shared" si="5"/>
        <v>0</v>
      </c>
      <c r="BA9" s="87">
        <f t="shared" si="5"/>
        <v>0</v>
      </c>
      <c r="BB9" s="87">
        <f t="shared" si="5"/>
        <v>0</v>
      </c>
      <c r="BC9" s="87">
        <f t="shared" si="5"/>
        <v>0</v>
      </c>
      <c r="BD9" s="87">
        <f t="shared" si="5"/>
        <v>0</v>
      </c>
      <c r="BE9" s="87">
        <f t="shared" si="5"/>
        <v>0</v>
      </c>
      <c r="BF9" s="87">
        <f t="shared" ref="BF9:BF54" si="6">SUM(E9:BE9)</f>
        <v>352</v>
      </c>
    </row>
    <row r="10" spans="1:58" x14ac:dyDescent="0.2">
      <c r="A10" s="146"/>
      <c r="B10" s="144" t="s">
        <v>77</v>
      </c>
      <c r="C10" s="147" t="s">
        <v>101</v>
      </c>
      <c r="D10" s="39" t="s">
        <v>17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3">
        <v>2</v>
      </c>
      <c r="U10" s="41" t="s">
        <v>96</v>
      </c>
      <c r="V10" s="11">
        <v>0</v>
      </c>
      <c r="W10" s="11">
        <v>0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91" t="s">
        <v>97</v>
      </c>
      <c r="AS10" s="91" t="s">
        <v>97</v>
      </c>
      <c r="AT10" s="91" t="s">
        <v>97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24">
        <f t="shared" si="6"/>
        <v>52</v>
      </c>
    </row>
    <row r="11" spans="1:58" x14ac:dyDescent="0.2">
      <c r="A11" s="146"/>
      <c r="B11" s="145"/>
      <c r="C11" s="147"/>
      <c r="D11" s="39" t="s">
        <v>18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41" t="s">
        <v>96</v>
      </c>
      <c r="V11" s="11">
        <v>0</v>
      </c>
      <c r="W11" s="11">
        <v>0</v>
      </c>
      <c r="X11" s="43">
        <v>0.5</v>
      </c>
      <c r="Y11" s="43">
        <v>0.5</v>
      </c>
      <c r="Z11" s="43">
        <v>0.5</v>
      </c>
      <c r="AA11" s="43">
        <v>0.5</v>
      </c>
      <c r="AB11" s="43">
        <v>0.5</v>
      </c>
      <c r="AC11" s="43">
        <v>0.5</v>
      </c>
      <c r="AD11" s="43">
        <v>0.5</v>
      </c>
      <c r="AE11" s="43">
        <v>0.5</v>
      </c>
      <c r="AF11" s="43">
        <v>0.5</v>
      </c>
      <c r="AG11" s="43">
        <v>0.5</v>
      </c>
      <c r="AH11" s="43">
        <v>0.5</v>
      </c>
      <c r="AI11" s="43">
        <v>0.5</v>
      </c>
      <c r="AJ11" s="43">
        <v>0.5</v>
      </c>
      <c r="AK11" s="43">
        <v>0.5</v>
      </c>
      <c r="AL11" s="43">
        <v>0.5</v>
      </c>
      <c r="AM11" s="43">
        <v>0.5</v>
      </c>
      <c r="AN11" s="43">
        <v>0.5</v>
      </c>
      <c r="AO11" s="43">
        <v>0.5</v>
      </c>
      <c r="AP11" s="43">
        <v>0.5</v>
      </c>
      <c r="AQ11" s="43">
        <v>0.5</v>
      </c>
      <c r="AR11" s="91" t="s">
        <v>97</v>
      </c>
      <c r="AS11" s="91" t="s">
        <v>97</v>
      </c>
      <c r="AT11" s="91" t="s">
        <v>97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24">
        <f t="shared" si="6"/>
        <v>26</v>
      </c>
    </row>
    <row r="12" spans="1:58" x14ac:dyDescent="0.2">
      <c r="A12" s="146"/>
      <c r="B12" s="144" t="s">
        <v>78</v>
      </c>
      <c r="C12" s="147" t="s">
        <v>102</v>
      </c>
      <c r="D12" s="39" t="s">
        <v>17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>
        <v>2</v>
      </c>
      <c r="T12" s="33">
        <v>2</v>
      </c>
      <c r="U12" s="41" t="s">
        <v>96</v>
      </c>
      <c r="V12" s="11">
        <v>0</v>
      </c>
      <c r="W12" s="11">
        <v>0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1">
        <v>1</v>
      </c>
      <c r="AP12" s="31">
        <v>1</v>
      </c>
      <c r="AQ12" s="31">
        <v>1</v>
      </c>
      <c r="AR12" s="91" t="s">
        <v>97</v>
      </c>
      <c r="AS12" s="91" t="s">
        <v>97</v>
      </c>
      <c r="AT12" s="91" t="s">
        <v>97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24">
        <f t="shared" si="6"/>
        <v>52</v>
      </c>
    </row>
    <row r="13" spans="1:58" x14ac:dyDescent="0.2">
      <c r="A13" s="146"/>
      <c r="B13" s="145"/>
      <c r="C13" s="147"/>
      <c r="D13" s="39" t="s">
        <v>18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41" t="s">
        <v>96</v>
      </c>
      <c r="V13" s="11">
        <v>0</v>
      </c>
      <c r="W13" s="11">
        <v>0</v>
      </c>
      <c r="X13" s="43">
        <v>0.5</v>
      </c>
      <c r="Y13" s="43">
        <v>0.5</v>
      </c>
      <c r="Z13" s="43">
        <v>0.5</v>
      </c>
      <c r="AA13" s="43">
        <v>0.5</v>
      </c>
      <c r="AB13" s="43">
        <v>0.5</v>
      </c>
      <c r="AC13" s="43">
        <v>0.5</v>
      </c>
      <c r="AD13" s="43">
        <v>0.5</v>
      </c>
      <c r="AE13" s="43">
        <v>0.5</v>
      </c>
      <c r="AF13" s="43">
        <v>0.5</v>
      </c>
      <c r="AG13" s="43">
        <v>0.5</v>
      </c>
      <c r="AH13" s="43">
        <v>0.5</v>
      </c>
      <c r="AI13" s="43">
        <v>0.5</v>
      </c>
      <c r="AJ13" s="43">
        <v>0.5</v>
      </c>
      <c r="AK13" s="43">
        <v>0.5</v>
      </c>
      <c r="AL13" s="43">
        <v>0.5</v>
      </c>
      <c r="AM13" s="43">
        <v>0.5</v>
      </c>
      <c r="AN13" s="43">
        <v>0.5</v>
      </c>
      <c r="AO13" s="43">
        <v>0.5</v>
      </c>
      <c r="AP13" s="43">
        <v>0.5</v>
      </c>
      <c r="AQ13" s="43">
        <v>0.5</v>
      </c>
      <c r="AR13" s="91" t="s">
        <v>97</v>
      </c>
      <c r="AS13" s="91" t="s">
        <v>97</v>
      </c>
      <c r="AT13" s="91" t="s">
        <v>97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24">
        <f t="shared" si="6"/>
        <v>26</v>
      </c>
    </row>
    <row r="14" spans="1:58" x14ac:dyDescent="0.2">
      <c r="A14" s="146"/>
      <c r="B14" s="144" t="s">
        <v>79</v>
      </c>
      <c r="C14" s="147" t="s">
        <v>19</v>
      </c>
      <c r="D14" s="39" t="s">
        <v>17</v>
      </c>
      <c r="E14" s="33">
        <v>2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2</v>
      </c>
      <c r="O14" s="33">
        <v>2</v>
      </c>
      <c r="P14" s="33">
        <v>2</v>
      </c>
      <c r="Q14" s="33">
        <v>2</v>
      </c>
      <c r="R14" s="33">
        <v>2</v>
      </c>
      <c r="S14" s="33">
        <v>1</v>
      </c>
      <c r="T14" s="33">
        <v>2</v>
      </c>
      <c r="U14" s="41" t="s">
        <v>96</v>
      </c>
      <c r="V14" s="11">
        <v>0</v>
      </c>
      <c r="W14" s="11">
        <v>0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3</v>
      </c>
      <c r="AO14" s="31">
        <v>3</v>
      </c>
      <c r="AP14" s="31">
        <v>3</v>
      </c>
      <c r="AQ14" s="31">
        <v>3</v>
      </c>
      <c r="AR14" s="91" t="s">
        <v>97</v>
      </c>
      <c r="AS14" s="91" t="s">
        <v>97</v>
      </c>
      <c r="AT14" s="91" t="s">
        <v>97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24">
        <f t="shared" si="6"/>
        <v>91</v>
      </c>
    </row>
    <row r="15" spans="1:58" x14ac:dyDescent="0.2">
      <c r="A15" s="146"/>
      <c r="B15" s="145"/>
      <c r="C15" s="147"/>
      <c r="D15" s="39" t="s">
        <v>18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0.5</v>
      </c>
      <c r="T15" s="38">
        <v>1</v>
      </c>
      <c r="U15" s="41" t="s">
        <v>96</v>
      </c>
      <c r="V15" s="11">
        <v>0</v>
      </c>
      <c r="W15" s="11">
        <v>0</v>
      </c>
      <c r="X15" s="43">
        <v>1.5</v>
      </c>
      <c r="Y15" s="43">
        <v>1.5</v>
      </c>
      <c r="Z15" s="43">
        <v>1.5</v>
      </c>
      <c r="AA15" s="43">
        <v>1.5</v>
      </c>
      <c r="AB15" s="43">
        <v>1.5</v>
      </c>
      <c r="AC15" s="43">
        <v>1.5</v>
      </c>
      <c r="AD15" s="43">
        <v>1.5</v>
      </c>
      <c r="AE15" s="43">
        <v>1.5</v>
      </c>
      <c r="AF15" s="43">
        <v>1.5</v>
      </c>
      <c r="AG15" s="43">
        <v>1.5</v>
      </c>
      <c r="AH15" s="43">
        <v>1.5</v>
      </c>
      <c r="AI15" s="43">
        <v>1.5</v>
      </c>
      <c r="AJ15" s="43">
        <v>1.5</v>
      </c>
      <c r="AK15" s="43">
        <v>1.5</v>
      </c>
      <c r="AL15" s="43">
        <v>1.5</v>
      </c>
      <c r="AM15" s="43">
        <v>1.5</v>
      </c>
      <c r="AN15" s="43">
        <v>1.5</v>
      </c>
      <c r="AO15" s="43">
        <v>1.5</v>
      </c>
      <c r="AP15" s="43">
        <v>1.5</v>
      </c>
      <c r="AQ15" s="43">
        <v>1.5</v>
      </c>
      <c r="AR15" s="91" t="s">
        <v>97</v>
      </c>
      <c r="AS15" s="91" t="s">
        <v>97</v>
      </c>
      <c r="AT15" s="91" t="s">
        <v>97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24">
        <f t="shared" si="6"/>
        <v>45.5</v>
      </c>
    </row>
    <row r="16" spans="1:58" x14ac:dyDescent="0.2">
      <c r="A16" s="146"/>
      <c r="B16" s="144" t="s">
        <v>80</v>
      </c>
      <c r="C16" s="144" t="s">
        <v>84</v>
      </c>
      <c r="D16" s="39" t="s">
        <v>17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1" t="s">
        <v>96</v>
      </c>
      <c r="V16" s="11">
        <v>0</v>
      </c>
      <c r="W16" s="11">
        <v>0</v>
      </c>
      <c r="X16" s="33">
        <v>2</v>
      </c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  <c r="AE16" s="33">
        <v>2</v>
      </c>
      <c r="AF16" s="33">
        <v>2</v>
      </c>
      <c r="AG16" s="33">
        <v>2</v>
      </c>
      <c r="AH16" s="33">
        <v>2</v>
      </c>
      <c r="AI16" s="33">
        <v>2</v>
      </c>
      <c r="AJ16" s="33">
        <v>2</v>
      </c>
      <c r="AK16" s="33">
        <v>2</v>
      </c>
      <c r="AL16" s="33">
        <v>2</v>
      </c>
      <c r="AM16" s="33">
        <v>2</v>
      </c>
      <c r="AN16" s="33">
        <v>2</v>
      </c>
      <c r="AO16" s="33">
        <v>2</v>
      </c>
      <c r="AP16" s="33">
        <v>2</v>
      </c>
      <c r="AQ16" s="33">
        <v>2</v>
      </c>
      <c r="AR16" s="91" t="s">
        <v>97</v>
      </c>
      <c r="AS16" s="91" t="s">
        <v>97</v>
      </c>
      <c r="AT16" s="91" t="s">
        <v>97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24">
        <f>SUM(E16:BE16)</f>
        <v>40</v>
      </c>
    </row>
    <row r="17" spans="1:58" x14ac:dyDescent="0.2">
      <c r="A17" s="146"/>
      <c r="B17" s="145"/>
      <c r="C17" s="145"/>
      <c r="D17" s="39" t="s">
        <v>18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41" t="s">
        <v>96</v>
      </c>
      <c r="V17" s="11">
        <v>0</v>
      </c>
      <c r="W17" s="11">
        <v>0</v>
      </c>
      <c r="X17" s="38">
        <v>1</v>
      </c>
      <c r="Y17" s="38">
        <v>1</v>
      </c>
      <c r="Z17" s="38">
        <v>1</v>
      </c>
      <c r="AA17" s="38">
        <v>1</v>
      </c>
      <c r="AB17" s="38">
        <v>1</v>
      </c>
      <c r="AC17" s="38">
        <v>1</v>
      </c>
      <c r="AD17" s="38">
        <v>1</v>
      </c>
      <c r="AE17" s="38">
        <v>1</v>
      </c>
      <c r="AF17" s="38">
        <v>1</v>
      </c>
      <c r="AG17" s="38">
        <v>1</v>
      </c>
      <c r="AH17" s="38">
        <v>1</v>
      </c>
      <c r="AI17" s="38">
        <v>1</v>
      </c>
      <c r="AJ17" s="38">
        <v>1</v>
      </c>
      <c r="AK17" s="38">
        <v>1</v>
      </c>
      <c r="AL17" s="38">
        <v>1</v>
      </c>
      <c r="AM17" s="38">
        <v>1</v>
      </c>
      <c r="AN17" s="38">
        <v>1</v>
      </c>
      <c r="AO17" s="38">
        <v>1</v>
      </c>
      <c r="AP17" s="38">
        <v>1</v>
      </c>
      <c r="AQ17" s="38">
        <v>1</v>
      </c>
      <c r="AR17" s="91" t="s">
        <v>97</v>
      </c>
      <c r="AS17" s="91" t="s">
        <v>97</v>
      </c>
      <c r="AT17" s="91" t="s">
        <v>97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24">
        <f>SUM(E17:BE17)</f>
        <v>20</v>
      </c>
    </row>
    <row r="18" spans="1:58" x14ac:dyDescent="0.2">
      <c r="A18" s="146"/>
      <c r="B18" s="144" t="s">
        <v>81</v>
      </c>
      <c r="C18" s="147" t="s">
        <v>20</v>
      </c>
      <c r="D18" s="39" t="s">
        <v>17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1" t="s">
        <v>96</v>
      </c>
      <c r="V18" s="11">
        <v>0</v>
      </c>
      <c r="W18" s="11">
        <v>0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31">
        <v>1</v>
      </c>
      <c r="AM18" s="31">
        <v>1</v>
      </c>
      <c r="AN18" s="31">
        <v>1</v>
      </c>
      <c r="AO18" s="31">
        <v>1</v>
      </c>
      <c r="AP18" s="31">
        <v>1</v>
      </c>
      <c r="AQ18" s="31">
        <v>1</v>
      </c>
      <c r="AR18" s="91" t="s">
        <v>97</v>
      </c>
      <c r="AS18" s="91" t="s">
        <v>97</v>
      </c>
      <c r="AT18" s="91" t="s">
        <v>97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24">
        <f t="shared" si="6"/>
        <v>20</v>
      </c>
    </row>
    <row r="19" spans="1:58" x14ac:dyDescent="0.2">
      <c r="A19" s="146"/>
      <c r="B19" s="145"/>
      <c r="C19" s="147"/>
      <c r="D19" s="39" t="s">
        <v>18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41" t="s">
        <v>96</v>
      </c>
      <c r="V19" s="11">
        <v>0</v>
      </c>
      <c r="W19" s="11">
        <v>0</v>
      </c>
      <c r="X19" s="43">
        <v>0.5</v>
      </c>
      <c r="Y19" s="43">
        <v>0.5</v>
      </c>
      <c r="Z19" s="43">
        <v>0.5</v>
      </c>
      <c r="AA19" s="43">
        <v>0.5</v>
      </c>
      <c r="AB19" s="43">
        <v>0.5</v>
      </c>
      <c r="AC19" s="43">
        <v>0.5</v>
      </c>
      <c r="AD19" s="43">
        <v>0.5</v>
      </c>
      <c r="AE19" s="43">
        <v>0.5</v>
      </c>
      <c r="AF19" s="43">
        <v>0.5</v>
      </c>
      <c r="AG19" s="43">
        <v>0.5</v>
      </c>
      <c r="AH19" s="43">
        <v>0.5</v>
      </c>
      <c r="AI19" s="43">
        <v>0.5</v>
      </c>
      <c r="AJ19" s="43">
        <v>0.5</v>
      </c>
      <c r="AK19" s="43">
        <v>0.5</v>
      </c>
      <c r="AL19" s="43">
        <v>0.5</v>
      </c>
      <c r="AM19" s="43">
        <v>0.5</v>
      </c>
      <c r="AN19" s="43">
        <v>0.5</v>
      </c>
      <c r="AO19" s="43">
        <v>0.5</v>
      </c>
      <c r="AP19" s="43">
        <v>0.5</v>
      </c>
      <c r="AQ19" s="43">
        <v>0.5</v>
      </c>
      <c r="AR19" s="91" t="s">
        <v>97</v>
      </c>
      <c r="AS19" s="91" t="s">
        <v>97</v>
      </c>
      <c r="AT19" s="91" t="s">
        <v>97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24">
        <f t="shared" si="6"/>
        <v>10</v>
      </c>
    </row>
    <row r="20" spans="1:58" x14ac:dyDescent="0.2">
      <c r="A20" s="146"/>
      <c r="B20" s="144" t="s">
        <v>82</v>
      </c>
      <c r="C20" s="147" t="s">
        <v>21</v>
      </c>
      <c r="D20" s="39" t="s">
        <v>17</v>
      </c>
      <c r="E20" s="33">
        <v>2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2</v>
      </c>
      <c r="L20" s="33">
        <v>2</v>
      </c>
      <c r="M20" s="33">
        <v>2</v>
      </c>
      <c r="N20" s="33">
        <v>2</v>
      </c>
      <c r="O20" s="33">
        <v>2</v>
      </c>
      <c r="P20" s="33">
        <v>2</v>
      </c>
      <c r="Q20" s="33">
        <v>2</v>
      </c>
      <c r="R20" s="33">
        <v>2</v>
      </c>
      <c r="S20" s="33">
        <v>2</v>
      </c>
      <c r="T20" s="33">
        <v>1</v>
      </c>
      <c r="U20" s="41" t="s">
        <v>96</v>
      </c>
      <c r="V20" s="11">
        <v>0</v>
      </c>
      <c r="W20" s="11">
        <v>0</v>
      </c>
      <c r="X20" s="31">
        <v>3</v>
      </c>
      <c r="Y20" s="31">
        <v>3</v>
      </c>
      <c r="Z20" s="31">
        <v>3</v>
      </c>
      <c r="AA20" s="31">
        <v>3</v>
      </c>
      <c r="AB20" s="31">
        <v>3</v>
      </c>
      <c r="AC20" s="31">
        <v>3</v>
      </c>
      <c r="AD20" s="31">
        <v>3</v>
      </c>
      <c r="AE20" s="31">
        <v>3</v>
      </c>
      <c r="AF20" s="31">
        <v>3</v>
      </c>
      <c r="AG20" s="31">
        <v>3</v>
      </c>
      <c r="AH20" s="31">
        <v>3</v>
      </c>
      <c r="AI20" s="31">
        <v>3</v>
      </c>
      <c r="AJ20" s="31">
        <v>3</v>
      </c>
      <c r="AK20" s="31">
        <v>3</v>
      </c>
      <c r="AL20" s="31">
        <v>3</v>
      </c>
      <c r="AM20" s="31">
        <v>3</v>
      </c>
      <c r="AN20" s="31">
        <v>3</v>
      </c>
      <c r="AO20" s="31">
        <v>3</v>
      </c>
      <c r="AP20" s="31">
        <v>3</v>
      </c>
      <c r="AQ20" s="31">
        <v>3</v>
      </c>
      <c r="AR20" s="91" t="s">
        <v>97</v>
      </c>
      <c r="AS20" s="91" t="s">
        <v>97</v>
      </c>
      <c r="AT20" s="91" t="s">
        <v>97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24">
        <f t="shared" si="6"/>
        <v>91</v>
      </c>
    </row>
    <row r="21" spans="1:58" x14ac:dyDescent="0.2">
      <c r="A21" s="146"/>
      <c r="B21" s="145"/>
      <c r="C21" s="147"/>
      <c r="D21" s="39" t="s">
        <v>18</v>
      </c>
      <c r="E21" s="38">
        <v>1</v>
      </c>
      <c r="F21" s="38">
        <v>1</v>
      </c>
      <c r="G21" s="38">
        <v>1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  <c r="T21" s="38">
        <v>0.5</v>
      </c>
      <c r="U21" s="41" t="s">
        <v>96</v>
      </c>
      <c r="V21" s="11">
        <v>0</v>
      </c>
      <c r="W21" s="11">
        <v>0</v>
      </c>
      <c r="X21" s="43">
        <v>1.5</v>
      </c>
      <c r="Y21" s="43">
        <v>1.5</v>
      </c>
      <c r="Z21" s="43">
        <v>1.5</v>
      </c>
      <c r="AA21" s="43">
        <v>1.5</v>
      </c>
      <c r="AB21" s="43">
        <v>1.5</v>
      </c>
      <c r="AC21" s="43">
        <v>1.5</v>
      </c>
      <c r="AD21" s="43">
        <v>1.5</v>
      </c>
      <c r="AE21" s="43">
        <v>1.5</v>
      </c>
      <c r="AF21" s="43">
        <v>1.5</v>
      </c>
      <c r="AG21" s="43">
        <v>1.5</v>
      </c>
      <c r="AH21" s="43">
        <v>1.5</v>
      </c>
      <c r="AI21" s="43">
        <v>1.5</v>
      </c>
      <c r="AJ21" s="43">
        <v>1.5</v>
      </c>
      <c r="AK21" s="43">
        <v>1.5</v>
      </c>
      <c r="AL21" s="43">
        <v>1.5</v>
      </c>
      <c r="AM21" s="43">
        <v>1.5</v>
      </c>
      <c r="AN21" s="43">
        <v>1.5</v>
      </c>
      <c r="AO21" s="43">
        <v>1.5</v>
      </c>
      <c r="AP21" s="43">
        <v>1.5</v>
      </c>
      <c r="AQ21" s="43">
        <v>1.5</v>
      </c>
      <c r="AR21" s="91" t="s">
        <v>97</v>
      </c>
      <c r="AS21" s="91" t="s">
        <v>97</v>
      </c>
      <c r="AT21" s="91" t="s">
        <v>97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24">
        <f t="shared" si="6"/>
        <v>45.5</v>
      </c>
    </row>
    <row r="22" spans="1:58" x14ac:dyDescent="0.2">
      <c r="A22" s="146"/>
      <c r="B22" s="144" t="s">
        <v>83</v>
      </c>
      <c r="C22" s="147" t="s">
        <v>22</v>
      </c>
      <c r="D22" s="39" t="s">
        <v>17</v>
      </c>
      <c r="E22" s="33">
        <v>3</v>
      </c>
      <c r="F22" s="33">
        <v>3</v>
      </c>
      <c r="G22" s="33">
        <v>3</v>
      </c>
      <c r="H22" s="33">
        <v>3</v>
      </c>
      <c r="I22" s="33">
        <v>3</v>
      </c>
      <c r="J22" s="33">
        <v>3</v>
      </c>
      <c r="K22" s="33">
        <v>3</v>
      </c>
      <c r="L22" s="33">
        <v>3</v>
      </c>
      <c r="M22" s="33">
        <v>3</v>
      </c>
      <c r="N22" s="33">
        <v>3</v>
      </c>
      <c r="O22" s="33">
        <v>3</v>
      </c>
      <c r="P22" s="33">
        <v>3</v>
      </c>
      <c r="Q22" s="33">
        <v>3</v>
      </c>
      <c r="R22" s="33">
        <v>3</v>
      </c>
      <c r="S22" s="33">
        <v>4</v>
      </c>
      <c r="T22" s="33">
        <v>4</v>
      </c>
      <c r="U22" s="41" t="s">
        <v>96</v>
      </c>
      <c r="V22" s="11">
        <v>0</v>
      </c>
      <c r="W22" s="11">
        <v>0</v>
      </c>
      <c r="X22" s="31">
        <v>1</v>
      </c>
      <c r="Y22" s="31">
        <v>1</v>
      </c>
      <c r="Z22" s="31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1</v>
      </c>
      <c r="AF22" s="31">
        <v>1</v>
      </c>
      <c r="AG22" s="31">
        <v>1</v>
      </c>
      <c r="AH22" s="31">
        <v>1</v>
      </c>
      <c r="AI22" s="31">
        <v>1</v>
      </c>
      <c r="AJ22" s="31">
        <v>1</v>
      </c>
      <c r="AK22" s="31">
        <v>1</v>
      </c>
      <c r="AL22" s="31">
        <v>1</v>
      </c>
      <c r="AM22" s="31">
        <v>1</v>
      </c>
      <c r="AN22" s="31">
        <v>1</v>
      </c>
      <c r="AO22" s="31">
        <v>1</v>
      </c>
      <c r="AP22" s="31">
        <v>1</v>
      </c>
      <c r="AQ22" s="31">
        <v>1</v>
      </c>
      <c r="AR22" s="91" t="s">
        <v>97</v>
      </c>
      <c r="AS22" s="91" t="s">
        <v>97</v>
      </c>
      <c r="AT22" s="91" t="s">
        <v>97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24">
        <f>SUM(E22:BE22)</f>
        <v>70</v>
      </c>
    </row>
    <row r="23" spans="1:58" x14ac:dyDescent="0.2">
      <c r="A23" s="146"/>
      <c r="B23" s="145"/>
      <c r="C23" s="147"/>
      <c r="D23" s="39" t="s">
        <v>18</v>
      </c>
      <c r="E23" s="38">
        <v>1.5</v>
      </c>
      <c r="F23" s="38">
        <v>1.5</v>
      </c>
      <c r="G23" s="38">
        <v>1.5</v>
      </c>
      <c r="H23" s="38">
        <v>1.5</v>
      </c>
      <c r="I23" s="38">
        <v>1.5</v>
      </c>
      <c r="J23" s="38">
        <v>1.5</v>
      </c>
      <c r="K23" s="38">
        <v>1.5</v>
      </c>
      <c r="L23" s="38">
        <v>1.5</v>
      </c>
      <c r="M23" s="38">
        <v>1.5</v>
      </c>
      <c r="N23" s="38">
        <v>1.5</v>
      </c>
      <c r="O23" s="38">
        <v>1.5</v>
      </c>
      <c r="P23" s="38">
        <v>1.5</v>
      </c>
      <c r="Q23" s="38">
        <v>1.5</v>
      </c>
      <c r="R23" s="38">
        <v>1.5</v>
      </c>
      <c r="S23" s="38">
        <v>2</v>
      </c>
      <c r="T23" s="38">
        <v>2</v>
      </c>
      <c r="U23" s="41" t="s">
        <v>96</v>
      </c>
      <c r="V23" s="11">
        <v>0</v>
      </c>
      <c r="W23" s="11">
        <v>0</v>
      </c>
      <c r="X23" s="43">
        <v>0.5</v>
      </c>
      <c r="Y23" s="43">
        <v>0.5</v>
      </c>
      <c r="Z23" s="43">
        <v>0.5</v>
      </c>
      <c r="AA23" s="43">
        <v>0.5</v>
      </c>
      <c r="AB23" s="43">
        <v>0.5</v>
      </c>
      <c r="AC23" s="43">
        <v>0.5</v>
      </c>
      <c r="AD23" s="43">
        <v>0.5</v>
      </c>
      <c r="AE23" s="43">
        <v>0.5</v>
      </c>
      <c r="AF23" s="43">
        <v>0.5</v>
      </c>
      <c r="AG23" s="43">
        <v>0.5</v>
      </c>
      <c r="AH23" s="43">
        <v>0.5</v>
      </c>
      <c r="AI23" s="43">
        <v>0.5</v>
      </c>
      <c r="AJ23" s="43">
        <v>0.5</v>
      </c>
      <c r="AK23" s="43">
        <v>0.5</v>
      </c>
      <c r="AL23" s="43">
        <v>0.5</v>
      </c>
      <c r="AM23" s="43">
        <v>0.5</v>
      </c>
      <c r="AN23" s="43">
        <v>0.5</v>
      </c>
      <c r="AO23" s="43">
        <v>0.5</v>
      </c>
      <c r="AP23" s="43">
        <v>0.5</v>
      </c>
      <c r="AQ23" s="43">
        <v>0.5</v>
      </c>
      <c r="AR23" s="91" t="s">
        <v>97</v>
      </c>
      <c r="AS23" s="91" t="s">
        <v>97</v>
      </c>
      <c r="AT23" s="91" t="s">
        <v>97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24">
        <f t="shared" si="6"/>
        <v>35</v>
      </c>
    </row>
    <row r="24" spans="1:58" x14ac:dyDescent="0.2">
      <c r="A24" s="146"/>
      <c r="B24" s="144" t="s">
        <v>111</v>
      </c>
      <c r="C24" s="147" t="s">
        <v>70</v>
      </c>
      <c r="D24" s="39" t="s">
        <v>17</v>
      </c>
      <c r="E24" s="33">
        <v>2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33">
        <v>2</v>
      </c>
      <c r="M24" s="33">
        <v>2</v>
      </c>
      <c r="N24" s="33">
        <v>2</v>
      </c>
      <c r="O24" s="33">
        <v>2</v>
      </c>
      <c r="P24" s="33">
        <v>2</v>
      </c>
      <c r="Q24" s="33">
        <v>2</v>
      </c>
      <c r="R24" s="33">
        <v>2</v>
      </c>
      <c r="S24" s="33">
        <v>2</v>
      </c>
      <c r="T24" s="33">
        <v>2</v>
      </c>
      <c r="U24" s="41" t="s">
        <v>96</v>
      </c>
      <c r="V24" s="11">
        <v>0</v>
      </c>
      <c r="W24" s="11">
        <v>0</v>
      </c>
      <c r="X24" s="33">
        <v>2</v>
      </c>
      <c r="Y24" s="33">
        <v>2</v>
      </c>
      <c r="Z24" s="33">
        <v>2</v>
      </c>
      <c r="AA24" s="33">
        <v>2</v>
      </c>
      <c r="AB24" s="33">
        <v>2</v>
      </c>
      <c r="AC24" s="33">
        <v>2</v>
      </c>
      <c r="AD24" s="33">
        <v>2</v>
      </c>
      <c r="AE24" s="33">
        <v>2</v>
      </c>
      <c r="AF24" s="33">
        <v>2</v>
      </c>
      <c r="AG24" s="33">
        <v>2</v>
      </c>
      <c r="AH24" s="33">
        <v>2</v>
      </c>
      <c r="AI24" s="33">
        <v>2</v>
      </c>
      <c r="AJ24" s="33">
        <v>2</v>
      </c>
      <c r="AK24" s="33">
        <v>2</v>
      </c>
      <c r="AL24" s="33">
        <v>2</v>
      </c>
      <c r="AM24" s="33">
        <v>2</v>
      </c>
      <c r="AN24" s="33">
        <v>2</v>
      </c>
      <c r="AO24" s="33">
        <v>2</v>
      </c>
      <c r="AP24" s="33">
        <v>2</v>
      </c>
      <c r="AQ24" s="33">
        <v>2</v>
      </c>
      <c r="AR24" s="91" t="s">
        <v>97</v>
      </c>
      <c r="AS24" s="91" t="s">
        <v>97</v>
      </c>
      <c r="AT24" s="91" t="s">
        <v>97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24">
        <f t="shared" si="6"/>
        <v>72</v>
      </c>
    </row>
    <row r="25" spans="1:58" x14ac:dyDescent="0.2">
      <c r="A25" s="146"/>
      <c r="B25" s="145"/>
      <c r="C25" s="147"/>
      <c r="D25" s="39" t="s">
        <v>18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  <c r="T25" s="38">
        <v>1</v>
      </c>
      <c r="U25" s="41" t="s">
        <v>96</v>
      </c>
      <c r="V25" s="11">
        <v>0</v>
      </c>
      <c r="W25" s="11">
        <v>0</v>
      </c>
      <c r="X25" s="38">
        <v>1</v>
      </c>
      <c r="Y25" s="38">
        <v>1</v>
      </c>
      <c r="Z25" s="38">
        <v>1</v>
      </c>
      <c r="AA25" s="38">
        <v>1</v>
      </c>
      <c r="AB25" s="38">
        <v>1</v>
      </c>
      <c r="AC25" s="38">
        <v>1</v>
      </c>
      <c r="AD25" s="38">
        <v>1</v>
      </c>
      <c r="AE25" s="38">
        <v>1</v>
      </c>
      <c r="AF25" s="38">
        <v>1</v>
      </c>
      <c r="AG25" s="38">
        <v>1</v>
      </c>
      <c r="AH25" s="38">
        <v>1</v>
      </c>
      <c r="AI25" s="38">
        <v>1</v>
      </c>
      <c r="AJ25" s="38">
        <v>1</v>
      </c>
      <c r="AK25" s="38">
        <v>1</v>
      </c>
      <c r="AL25" s="38">
        <v>1</v>
      </c>
      <c r="AM25" s="38">
        <v>1</v>
      </c>
      <c r="AN25" s="38">
        <v>1</v>
      </c>
      <c r="AO25" s="38">
        <v>1</v>
      </c>
      <c r="AP25" s="38">
        <v>1</v>
      </c>
      <c r="AQ25" s="38">
        <v>1</v>
      </c>
      <c r="AR25" s="91" t="s">
        <v>97</v>
      </c>
      <c r="AS25" s="91" t="s">
        <v>97</v>
      </c>
      <c r="AT25" s="91" t="s">
        <v>97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24">
        <f t="shared" si="6"/>
        <v>36</v>
      </c>
    </row>
    <row r="26" spans="1:58" x14ac:dyDescent="0.2">
      <c r="A26" s="146"/>
      <c r="B26" s="144" t="s">
        <v>119</v>
      </c>
      <c r="C26" s="144" t="s">
        <v>90</v>
      </c>
      <c r="D26" s="39" t="s">
        <v>17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41" t="s">
        <v>96</v>
      </c>
      <c r="V26" s="11">
        <v>0</v>
      </c>
      <c r="W26" s="11">
        <v>0</v>
      </c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31">
        <v>1</v>
      </c>
      <c r="AN26" s="31">
        <v>1</v>
      </c>
      <c r="AO26" s="31">
        <v>1</v>
      </c>
      <c r="AP26" s="31">
        <v>1</v>
      </c>
      <c r="AQ26" s="31">
        <v>1</v>
      </c>
      <c r="AR26" s="91" t="s">
        <v>97</v>
      </c>
      <c r="AS26" s="91" t="s">
        <v>97</v>
      </c>
      <c r="AT26" s="91" t="s">
        <v>97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24">
        <f t="shared" si="6"/>
        <v>36</v>
      </c>
    </row>
    <row r="27" spans="1:58" x14ac:dyDescent="0.2">
      <c r="A27" s="146"/>
      <c r="B27" s="145"/>
      <c r="C27" s="145"/>
      <c r="D27" s="39" t="s">
        <v>18</v>
      </c>
      <c r="E27" s="43">
        <v>0.5</v>
      </c>
      <c r="F27" s="43">
        <v>0.5</v>
      </c>
      <c r="G27" s="43">
        <v>0.5</v>
      </c>
      <c r="H27" s="43">
        <v>0.5</v>
      </c>
      <c r="I27" s="43">
        <v>0.5</v>
      </c>
      <c r="J27" s="43">
        <v>0.5</v>
      </c>
      <c r="K27" s="43">
        <v>0.5</v>
      </c>
      <c r="L27" s="43">
        <v>0.5</v>
      </c>
      <c r="M27" s="43">
        <v>0.5</v>
      </c>
      <c r="N27" s="43">
        <v>0.5</v>
      </c>
      <c r="O27" s="43">
        <v>0.5</v>
      </c>
      <c r="P27" s="43">
        <v>0.5</v>
      </c>
      <c r="Q27" s="43">
        <v>0.5</v>
      </c>
      <c r="R27" s="43">
        <v>0.5</v>
      </c>
      <c r="S27" s="43">
        <v>0.5</v>
      </c>
      <c r="T27" s="43">
        <v>0.5</v>
      </c>
      <c r="U27" s="41" t="s">
        <v>96</v>
      </c>
      <c r="V27" s="11">
        <v>0</v>
      </c>
      <c r="W27" s="11">
        <v>0</v>
      </c>
      <c r="X27" s="43">
        <v>0.5</v>
      </c>
      <c r="Y27" s="43">
        <v>0.5</v>
      </c>
      <c r="Z27" s="43">
        <v>0.5</v>
      </c>
      <c r="AA27" s="43">
        <v>0.5</v>
      </c>
      <c r="AB27" s="43">
        <v>0.5</v>
      </c>
      <c r="AC27" s="43">
        <v>0.5</v>
      </c>
      <c r="AD27" s="43">
        <v>0.5</v>
      </c>
      <c r="AE27" s="43">
        <v>0.5</v>
      </c>
      <c r="AF27" s="43">
        <v>0.5</v>
      </c>
      <c r="AG27" s="43">
        <v>0.5</v>
      </c>
      <c r="AH27" s="43">
        <v>0.5</v>
      </c>
      <c r="AI27" s="43">
        <v>0.5</v>
      </c>
      <c r="AJ27" s="43">
        <v>0.5</v>
      </c>
      <c r="AK27" s="43">
        <v>0.5</v>
      </c>
      <c r="AL27" s="43">
        <v>0.5</v>
      </c>
      <c r="AM27" s="43">
        <v>0.5</v>
      </c>
      <c r="AN27" s="43">
        <v>0.5</v>
      </c>
      <c r="AO27" s="43">
        <v>0.5</v>
      </c>
      <c r="AP27" s="43">
        <v>0.5</v>
      </c>
      <c r="AQ27" s="43">
        <v>0.5</v>
      </c>
      <c r="AR27" s="91" t="s">
        <v>97</v>
      </c>
      <c r="AS27" s="91" t="s">
        <v>97</v>
      </c>
      <c r="AT27" s="91" t="s">
        <v>97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24">
        <f t="shared" si="6"/>
        <v>18</v>
      </c>
    </row>
    <row r="28" spans="1:58" x14ac:dyDescent="0.2">
      <c r="A28" s="146"/>
      <c r="B28" s="144" t="s">
        <v>113</v>
      </c>
      <c r="C28" s="144" t="s">
        <v>120</v>
      </c>
      <c r="D28" s="39" t="s">
        <v>17</v>
      </c>
      <c r="E28" s="31">
        <v>3</v>
      </c>
      <c r="F28" s="31">
        <v>3</v>
      </c>
      <c r="G28" s="31">
        <v>3</v>
      </c>
      <c r="H28" s="31">
        <v>3</v>
      </c>
      <c r="I28" s="31">
        <v>3</v>
      </c>
      <c r="J28" s="31">
        <v>3</v>
      </c>
      <c r="K28" s="31">
        <v>3</v>
      </c>
      <c r="L28" s="31">
        <v>3</v>
      </c>
      <c r="M28" s="31">
        <v>3</v>
      </c>
      <c r="N28" s="31">
        <v>3</v>
      </c>
      <c r="O28" s="31">
        <v>3</v>
      </c>
      <c r="P28" s="31">
        <v>3</v>
      </c>
      <c r="Q28" s="31">
        <v>3</v>
      </c>
      <c r="R28" s="31">
        <v>3</v>
      </c>
      <c r="S28" s="31">
        <v>3</v>
      </c>
      <c r="T28" s="31">
        <v>3</v>
      </c>
      <c r="U28" s="41" t="s">
        <v>96</v>
      </c>
      <c r="V28" s="11">
        <v>0</v>
      </c>
      <c r="W28" s="11">
        <v>0</v>
      </c>
      <c r="X28" s="31">
        <v>3</v>
      </c>
      <c r="Y28" s="31">
        <v>3</v>
      </c>
      <c r="Z28" s="31">
        <v>3</v>
      </c>
      <c r="AA28" s="31">
        <v>3</v>
      </c>
      <c r="AB28" s="31">
        <v>3</v>
      </c>
      <c r="AC28" s="31">
        <v>3</v>
      </c>
      <c r="AD28" s="31">
        <v>3</v>
      </c>
      <c r="AE28" s="31">
        <v>3</v>
      </c>
      <c r="AF28" s="31">
        <v>3</v>
      </c>
      <c r="AG28" s="31">
        <v>3</v>
      </c>
      <c r="AH28" s="31">
        <v>3</v>
      </c>
      <c r="AI28" s="31">
        <v>3</v>
      </c>
      <c r="AJ28" s="31">
        <v>3</v>
      </c>
      <c r="AK28" s="31">
        <v>3</v>
      </c>
      <c r="AL28" s="31">
        <v>3</v>
      </c>
      <c r="AM28" s="31">
        <v>3</v>
      </c>
      <c r="AN28" s="31">
        <v>3</v>
      </c>
      <c r="AO28" s="31">
        <v>3</v>
      </c>
      <c r="AP28" s="31">
        <v>3</v>
      </c>
      <c r="AQ28" s="31">
        <v>3</v>
      </c>
      <c r="AR28" s="91" t="s">
        <v>97</v>
      </c>
      <c r="AS28" s="91" t="s">
        <v>97</v>
      </c>
      <c r="AT28" s="91" t="s">
        <v>97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24">
        <f t="shared" si="6"/>
        <v>108</v>
      </c>
    </row>
    <row r="29" spans="1:58" x14ac:dyDescent="0.2">
      <c r="A29" s="146"/>
      <c r="B29" s="145"/>
      <c r="C29" s="145"/>
      <c r="D29" s="39" t="s">
        <v>18</v>
      </c>
      <c r="E29" s="43">
        <v>1.5</v>
      </c>
      <c r="F29" s="43">
        <v>1.5</v>
      </c>
      <c r="G29" s="43">
        <v>1.5</v>
      </c>
      <c r="H29" s="43">
        <v>1.5</v>
      </c>
      <c r="I29" s="43">
        <v>1.5</v>
      </c>
      <c r="J29" s="43">
        <v>1.5</v>
      </c>
      <c r="K29" s="43">
        <v>1.5</v>
      </c>
      <c r="L29" s="43">
        <v>1.5</v>
      </c>
      <c r="M29" s="43">
        <v>1.5</v>
      </c>
      <c r="N29" s="43">
        <v>1.5</v>
      </c>
      <c r="O29" s="43">
        <v>1.5</v>
      </c>
      <c r="P29" s="43">
        <v>1.5</v>
      </c>
      <c r="Q29" s="43">
        <v>1.5</v>
      </c>
      <c r="R29" s="43">
        <v>1.5</v>
      </c>
      <c r="S29" s="43">
        <v>1.5</v>
      </c>
      <c r="T29" s="43">
        <v>1.5</v>
      </c>
      <c r="U29" s="41" t="s">
        <v>96</v>
      </c>
      <c r="V29" s="11">
        <v>0</v>
      </c>
      <c r="W29" s="11">
        <v>0</v>
      </c>
      <c r="X29" s="43">
        <v>1.5</v>
      </c>
      <c r="Y29" s="43">
        <v>1.5</v>
      </c>
      <c r="Z29" s="43">
        <v>1.5</v>
      </c>
      <c r="AA29" s="43">
        <v>1.5</v>
      </c>
      <c r="AB29" s="43">
        <v>1.5</v>
      </c>
      <c r="AC29" s="43">
        <v>1.5</v>
      </c>
      <c r="AD29" s="43">
        <v>1.5</v>
      </c>
      <c r="AE29" s="43">
        <v>1.5</v>
      </c>
      <c r="AF29" s="43">
        <v>1.5</v>
      </c>
      <c r="AG29" s="43">
        <v>1.5</v>
      </c>
      <c r="AH29" s="43">
        <v>1.5</v>
      </c>
      <c r="AI29" s="43">
        <v>1.5</v>
      </c>
      <c r="AJ29" s="43">
        <v>1.5</v>
      </c>
      <c r="AK29" s="43">
        <v>1.5</v>
      </c>
      <c r="AL29" s="43">
        <v>1.5</v>
      </c>
      <c r="AM29" s="43">
        <v>1.5</v>
      </c>
      <c r="AN29" s="43">
        <v>1.5</v>
      </c>
      <c r="AO29" s="43">
        <v>1.5</v>
      </c>
      <c r="AP29" s="43">
        <v>1.5</v>
      </c>
      <c r="AQ29" s="43">
        <v>1.5</v>
      </c>
      <c r="AR29" s="91" t="s">
        <v>97</v>
      </c>
      <c r="AS29" s="91" t="s">
        <v>97</v>
      </c>
      <c r="AT29" s="91" t="s">
        <v>97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24">
        <f t="shared" si="6"/>
        <v>54</v>
      </c>
    </row>
    <row r="30" spans="1:58" x14ac:dyDescent="0.2">
      <c r="A30" s="146"/>
      <c r="B30" s="144" t="s">
        <v>121</v>
      </c>
      <c r="C30" s="144" t="s">
        <v>122</v>
      </c>
      <c r="D30" s="39" t="s">
        <v>17</v>
      </c>
      <c r="E30" s="33">
        <v>2</v>
      </c>
      <c r="F30" s="33">
        <v>2</v>
      </c>
      <c r="G30" s="33">
        <v>2</v>
      </c>
      <c r="H30" s="33">
        <v>2</v>
      </c>
      <c r="I30" s="33">
        <v>2</v>
      </c>
      <c r="J30" s="33">
        <v>2</v>
      </c>
      <c r="K30" s="33">
        <v>2</v>
      </c>
      <c r="L30" s="33">
        <v>2</v>
      </c>
      <c r="M30" s="33">
        <v>2</v>
      </c>
      <c r="N30" s="33">
        <v>2</v>
      </c>
      <c r="O30" s="33">
        <v>2</v>
      </c>
      <c r="P30" s="33">
        <v>2</v>
      </c>
      <c r="Q30" s="33">
        <v>2</v>
      </c>
      <c r="R30" s="33">
        <v>2</v>
      </c>
      <c r="S30" s="33">
        <v>2</v>
      </c>
      <c r="T30" s="33">
        <v>2</v>
      </c>
      <c r="U30" s="41" t="s">
        <v>96</v>
      </c>
      <c r="V30" s="11">
        <v>0</v>
      </c>
      <c r="W30" s="11">
        <v>0</v>
      </c>
      <c r="X30" s="33">
        <v>2</v>
      </c>
      <c r="Y30" s="33">
        <v>2</v>
      </c>
      <c r="Z30" s="33">
        <v>2</v>
      </c>
      <c r="AA30" s="33">
        <v>2</v>
      </c>
      <c r="AB30" s="33">
        <v>2</v>
      </c>
      <c r="AC30" s="33">
        <v>2</v>
      </c>
      <c r="AD30" s="33">
        <v>2</v>
      </c>
      <c r="AE30" s="33">
        <v>2</v>
      </c>
      <c r="AF30" s="33">
        <v>2</v>
      </c>
      <c r="AG30" s="33">
        <v>2</v>
      </c>
      <c r="AH30" s="33">
        <v>2</v>
      </c>
      <c r="AI30" s="33">
        <v>2</v>
      </c>
      <c r="AJ30" s="33">
        <v>2</v>
      </c>
      <c r="AK30" s="33">
        <v>2</v>
      </c>
      <c r="AL30" s="33">
        <v>2</v>
      </c>
      <c r="AM30" s="33">
        <v>2</v>
      </c>
      <c r="AN30" s="33">
        <v>2</v>
      </c>
      <c r="AO30" s="33">
        <v>2</v>
      </c>
      <c r="AP30" s="33">
        <v>2</v>
      </c>
      <c r="AQ30" s="33">
        <v>2</v>
      </c>
      <c r="AR30" s="91" t="s">
        <v>97</v>
      </c>
      <c r="AS30" s="91" t="s">
        <v>97</v>
      </c>
      <c r="AT30" s="91" t="s">
        <v>97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24">
        <f t="shared" si="6"/>
        <v>72</v>
      </c>
    </row>
    <row r="31" spans="1:58" x14ac:dyDescent="0.2">
      <c r="A31" s="146"/>
      <c r="B31" s="145"/>
      <c r="C31" s="145"/>
      <c r="D31" s="39" t="s">
        <v>18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38">
        <v>1</v>
      </c>
      <c r="S31" s="38">
        <v>1</v>
      </c>
      <c r="T31" s="38">
        <v>1</v>
      </c>
      <c r="U31" s="41" t="s">
        <v>96</v>
      </c>
      <c r="V31" s="11">
        <v>0</v>
      </c>
      <c r="W31" s="11">
        <v>0</v>
      </c>
      <c r="X31" s="38">
        <v>1</v>
      </c>
      <c r="Y31" s="38">
        <v>1</v>
      </c>
      <c r="Z31" s="38">
        <v>1</v>
      </c>
      <c r="AA31" s="38">
        <v>1</v>
      </c>
      <c r="AB31" s="38">
        <v>1</v>
      </c>
      <c r="AC31" s="38">
        <v>1</v>
      </c>
      <c r="AD31" s="38">
        <v>1</v>
      </c>
      <c r="AE31" s="38">
        <v>1</v>
      </c>
      <c r="AF31" s="38">
        <v>1</v>
      </c>
      <c r="AG31" s="38">
        <v>1</v>
      </c>
      <c r="AH31" s="38">
        <v>1</v>
      </c>
      <c r="AI31" s="38">
        <v>1</v>
      </c>
      <c r="AJ31" s="38">
        <v>1</v>
      </c>
      <c r="AK31" s="38">
        <v>1</v>
      </c>
      <c r="AL31" s="38">
        <v>1</v>
      </c>
      <c r="AM31" s="38">
        <v>1</v>
      </c>
      <c r="AN31" s="38">
        <v>1</v>
      </c>
      <c r="AO31" s="38">
        <v>1</v>
      </c>
      <c r="AP31" s="38">
        <v>1</v>
      </c>
      <c r="AQ31" s="38">
        <v>1</v>
      </c>
      <c r="AR31" s="91" t="s">
        <v>97</v>
      </c>
      <c r="AS31" s="91" t="s">
        <v>97</v>
      </c>
      <c r="AT31" s="91" t="s">
        <v>97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24">
        <f t="shared" si="6"/>
        <v>36</v>
      </c>
    </row>
    <row r="32" spans="1:58" x14ac:dyDescent="0.2">
      <c r="A32" s="146"/>
      <c r="B32" s="150" t="s">
        <v>115</v>
      </c>
      <c r="C32" s="150" t="s">
        <v>86</v>
      </c>
      <c r="D32" s="75" t="s">
        <v>17</v>
      </c>
      <c r="E32" s="87">
        <f>SUM(E34,E36,E38,E40,E42)</f>
        <v>17</v>
      </c>
      <c r="F32" s="87">
        <f t="shared" ref="F32:T32" si="7">SUM(F34,F36,F38,F40,F42)</f>
        <v>17</v>
      </c>
      <c r="G32" s="87">
        <f t="shared" si="7"/>
        <v>17</v>
      </c>
      <c r="H32" s="87">
        <f t="shared" si="7"/>
        <v>17</v>
      </c>
      <c r="I32" s="87">
        <f t="shared" si="7"/>
        <v>17</v>
      </c>
      <c r="J32" s="87">
        <f t="shared" si="7"/>
        <v>17</v>
      </c>
      <c r="K32" s="87">
        <f t="shared" si="7"/>
        <v>17</v>
      </c>
      <c r="L32" s="87">
        <f t="shared" si="7"/>
        <v>17</v>
      </c>
      <c r="M32" s="87">
        <f t="shared" si="7"/>
        <v>17</v>
      </c>
      <c r="N32" s="87">
        <f t="shared" si="7"/>
        <v>17</v>
      </c>
      <c r="O32" s="87">
        <f t="shared" si="7"/>
        <v>17</v>
      </c>
      <c r="P32" s="87">
        <f t="shared" si="7"/>
        <v>17</v>
      </c>
      <c r="Q32" s="87">
        <f t="shared" si="7"/>
        <v>17</v>
      </c>
      <c r="R32" s="87">
        <f t="shared" si="7"/>
        <v>17</v>
      </c>
      <c r="S32" s="87">
        <f t="shared" si="7"/>
        <v>17</v>
      </c>
      <c r="T32" s="87">
        <f t="shared" si="7"/>
        <v>17</v>
      </c>
      <c r="U32" s="90" t="s">
        <v>96</v>
      </c>
      <c r="V32" s="87">
        <f>SUM(V38)</f>
        <v>0</v>
      </c>
      <c r="W32" s="87">
        <f>SUM(W38)</f>
        <v>0</v>
      </c>
      <c r="X32" s="87">
        <f t="shared" ref="X32:AQ33" si="8">SUM(X34,X36,X38,X40,X42)</f>
        <v>2</v>
      </c>
      <c r="Y32" s="87">
        <f t="shared" si="8"/>
        <v>2</v>
      </c>
      <c r="Z32" s="87">
        <f t="shared" si="8"/>
        <v>2</v>
      </c>
      <c r="AA32" s="87">
        <f t="shared" si="8"/>
        <v>2</v>
      </c>
      <c r="AB32" s="87">
        <f t="shared" si="8"/>
        <v>2</v>
      </c>
      <c r="AC32" s="87">
        <f t="shared" si="8"/>
        <v>2</v>
      </c>
      <c r="AD32" s="87">
        <f t="shared" si="8"/>
        <v>2</v>
      </c>
      <c r="AE32" s="87">
        <f t="shared" si="8"/>
        <v>2</v>
      </c>
      <c r="AF32" s="87">
        <f t="shared" si="8"/>
        <v>2</v>
      </c>
      <c r="AG32" s="87">
        <f t="shared" si="8"/>
        <v>2</v>
      </c>
      <c r="AH32" s="87">
        <f t="shared" si="8"/>
        <v>2</v>
      </c>
      <c r="AI32" s="87">
        <f t="shared" si="8"/>
        <v>2</v>
      </c>
      <c r="AJ32" s="87">
        <f t="shared" si="8"/>
        <v>2</v>
      </c>
      <c r="AK32" s="87">
        <f t="shared" si="8"/>
        <v>2</v>
      </c>
      <c r="AL32" s="87">
        <f t="shared" si="8"/>
        <v>2</v>
      </c>
      <c r="AM32" s="87">
        <f t="shared" si="8"/>
        <v>2</v>
      </c>
      <c r="AN32" s="87">
        <f t="shared" si="8"/>
        <v>2</v>
      </c>
      <c r="AO32" s="87">
        <f t="shared" si="8"/>
        <v>2</v>
      </c>
      <c r="AP32" s="87">
        <f t="shared" si="8"/>
        <v>2</v>
      </c>
      <c r="AQ32" s="87">
        <f t="shared" si="8"/>
        <v>2</v>
      </c>
      <c r="AR32" s="87">
        <f t="shared" ref="AR32:BE32" si="9">SUM(AR38)</f>
        <v>0</v>
      </c>
      <c r="AS32" s="87">
        <f t="shared" si="9"/>
        <v>0</v>
      </c>
      <c r="AT32" s="87">
        <f t="shared" si="9"/>
        <v>0</v>
      </c>
      <c r="AU32" s="87">
        <f t="shared" si="9"/>
        <v>0</v>
      </c>
      <c r="AV32" s="87">
        <f t="shared" si="9"/>
        <v>0</v>
      </c>
      <c r="AW32" s="87">
        <f t="shared" si="9"/>
        <v>0</v>
      </c>
      <c r="AX32" s="87">
        <f t="shared" si="9"/>
        <v>0</v>
      </c>
      <c r="AY32" s="87">
        <f t="shared" si="9"/>
        <v>0</v>
      </c>
      <c r="AZ32" s="87">
        <f t="shared" si="9"/>
        <v>0</v>
      </c>
      <c r="BA32" s="87">
        <f t="shared" si="9"/>
        <v>0</v>
      </c>
      <c r="BB32" s="87">
        <f t="shared" si="9"/>
        <v>0</v>
      </c>
      <c r="BC32" s="87">
        <f t="shared" si="9"/>
        <v>0</v>
      </c>
      <c r="BD32" s="87">
        <f t="shared" si="9"/>
        <v>0</v>
      </c>
      <c r="BE32" s="87">
        <f t="shared" si="9"/>
        <v>0</v>
      </c>
      <c r="BF32" s="87">
        <f t="shared" si="6"/>
        <v>312</v>
      </c>
    </row>
    <row r="33" spans="1:58" x14ac:dyDescent="0.2">
      <c r="A33" s="146"/>
      <c r="B33" s="151"/>
      <c r="C33" s="151"/>
      <c r="D33" s="75" t="s">
        <v>18</v>
      </c>
      <c r="E33" s="87">
        <f>SUM(E35,E37,E39,E41,E43)</f>
        <v>8.5</v>
      </c>
      <c r="F33" s="87">
        <f t="shared" ref="F33:T33" si="10">SUM(F35,F37,F39,F41,F43)</f>
        <v>8.5</v>
      </c>
      <c r="G33" s="87">
        <f t="shared" si="10"/>
        <v>8.5</v>
      </c>
      <c r="H33" s="87">
        <f t="shared" si="10"/>
        <v>8.5</v>
      </c>
      <c r="I33" s="87">
        <f t="shared" si="10"/>
        <v>8.5</v>
      </c>
      <c r="J33" s="87">
        <f t="shared" si="10"/>
        <v>8.5</v>
      </c>
      <c r="K33" s="87">
        <f t="shared" si="10"/>
        <v>8.5</v>
      </c>
      <c r="L33" s="87">
        <f t="shared" si="10"/>
        <v>8.5</v>
      </c>
      <c r="M33" s="87">
        <f t="shared" si="10"/>
        <v>8.5</v>
      </c>
      <c r="N33" s="87">
        <f t="shared" si="10"/>
        <v>8.5</v>
      </c>
      <c r="O33" s="87">
        <f t="shared" si="10"/>
        <v>8.5</v>
      </c>
      <c r="P33" s="87">
        <f t="shared" si="10"/>
        <v>8.5</v>
      </c>
      <c r="Q33" s="87">
        <f t="shared" si="10"/>
        <v>8.5</v>
      </c>
      <c r="R33" s="87">
        <f t="shared" si="10"/>
        <v>8.5</v>
      </c>
      <c r="S33" s="87">
        <f t="shared" si="10"/>
        <v>8.5</v>
      </c>
      <c r="T33" s="87">
        <f t="shared" si="10"/>
        <v>8.5</v>
      </c>
      <c r="U33" s="90" t="s">
        <v>96</v>
      </c>
      <c r="V33" s="87">
        <f>SUM(V39)</f>
        <v>0</v>
      </c>
      <c r="W33" s="87">
        <f>SUM(W39)</f>
        <v>0</v>
      </c>
      <c r="X33" s="87">
        <f t="shared" si="8"/>
        <v>1</v>
      </c>
      <c r="Y33" s="87">
        <f t="shared" si="8"/>
        <v>1</v>
      </c>
      <c r="Z33" s="87">
        <f t="shared" si="8"/>
        <v>1</v>
      </c>
      <c r="AA33" s="87">
        <f t="shared" si="8"/>
        <v>1</v>
      </c>
      <c r="AB33" s="87">
        <f t="shared" si="8"/>
        <v>1</v>
      </c>
      <c r="AC33" s="87">
        <f t="shared" si="8"/>
        <v>1</v>
      </c>
      <c r="AD33" s="87">
        <f t="shared" si="8"/>
        <v>1</v>
      </c>
      <c r="AE33" s="87">
        <f t="shared" si="8"/>
        <v>1</v>
      </c>
      <c r="AF33" s="87">
        <f t="shared" si="8"/>
        <v>1</v>
      </c>
      <c r="AG33" s="87">
        <f t="shared" si="8"/>
        <v>1</v>
      </c>
      <c r="AH33" s="87">
        <f t="shared" si="8"/>
        <v>1</v>
      </c>
      <c r="AI33" s="87">
        <f t="shared" si="8"/>
        <v>1</v>
      </c>
      <c r="AJ33" s="87">
        <f t="shared" si="8"/>
        <v>1</v>
      </c>
      <c r="AK33" s="87">
        <f t="shared" si="8"/>
        <v>1</v>
      </c>
      <c r="AL33" s="87">
        <f t="shared" si="8"/>
        <v>1</v>
      </c>
      <c r="AM33" s="87">
        <f t="shared" si="8"/>
        <v>1</v>
      </c>
      <c r="AN33" s="87">
        <f t="shared" si="8"/>
        <v>1</v>
      </c>
      <c r="AO33" s="87">
        <f t="shared" si="8"/>
        <v>1</v>
      </c>
      <c r="AP33" s="87">
        <f t="shared" si="8"/>
        <v>1</v>
      </c>
      <c r="AQ33" s="87">
        <f t="shared" si="8"/>
        <v>1</v>
      </c>
      <c r="AR33" s="87">
        <f t="shared" ref="AR33:BE33" si="11">SUM(AR39)</f>
        <v>0</v>
      </c>
      <c r="AS33" s="87">
        <f t="shared" si="11"/>
        <v>0</v>
      </c>
      <c r="AT33" s="87">
        <f t="shared" si="11"/>
        <v>0</v>
      </c>
      <c r="AU33" s="87">
        <f t="shared" si="11"/>
        <v>0</v>
      </c>
      <c r="AV33" s="87">
        <f t="shared" si="11"/>
        <v>0</v>
      </c>
      <c r="AW33" s="87">
        <f t="shared" si="11"/>
        <v>0</v>
      </c>
      <c r="AX33" s="87">
        <f t="shared" si="11"/>
        <v>0</v>
      </c>
      <c r="AY33" s="87">
        <f t="shared" si="11"/>
        <v>0</v>
      </c>
      <c r="AZ33" s="87">
        <f t="shared" si="11"/>
        <v>0</v>
      </c>
      <c r="BA33" s="87">
        <f t="shared" si="11"/>
        <v>0</v>
      </c>
      <c r="BB33" s="87">
        <f t="shared" si="11"/>
        <v>0</v>
      </c>
      <c r="BC33" s="87">
        <f t="shared" si="11"/>
        <v>0</v>
      </c>
      <c r="BD33" s="87">
        <f t="shared" si="11"/>
        <v>0</v>
      </c>
      <c r="BE33" s="87">
        <f t="shared" si="11"/>
        <v>0</v>
      </c>
      <c r="BF33" s="87">
        <f t="shared" si="6"/>
        <v>156</v>
      </c>
    </row>
    <row r="34" spans="1:58" ht="12.75" customHeight="1" x14ac:dyDescent="0.2">
      <c r="A34" s="146"/>
      <c r="B34" s="144" t="s">
        <v>123</v>
      </c>
      <c r="C34" s="147" t="s">
        <v>124</v>
      </c>
      <c r="D34" s="39" t="s">
        <v>17</v>
      </c>
      <c r="E34" s="31">
        <v>3</v>
      </c>
      <c r="F34" s="31">
        <v>3</v>
      </c>
      <c r="G34" s="31">
        <v>3</v>
      </c>
      <c r="H34" s="31">
        <v>3</v>
      </c>
      <c r="I34" s="31">
        <v>3</v>
      </c>
      <c r="J34" s="31">
        <v>3</v>
      </c>
      <c r="K34" s="31">
        <v>3</v>
      </c>
      <c r="L34" s="31">
        <v>3</v>
      </c>
      <c r="M34" s="31">
        <v>3</v>
      </c>
      <c r="N34" s="31">
        <v>3</v>
      </c>
      <c r="O34" s="31">
        <v>3</v>
      </c>
      <c r="P34" s="31">
        <v>3</v>
      </c>
      <c r="Q34" s="31">
        <v>3</v>
      </c>
      <c r="R34" s="31">
        <v>3</v>
      </c>
      <c r="S34" s="31">
        <v>3</v>
      </c>
      <c r="T34" s="31">
        <v>3</v>
      </c>
      <c r="U34" s="41" t="s">
        <v>96</v>
      </c>
      <c r="V34" s="11">
        <v>0</v>
      </c>
      <c r="W34" s="11">
        <v>0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91" t="s">
        <v>97</v>
      </c>
      <c r="AS34" s="91" t="s">
        <v>97</v>
      </c>
      <c r="AT34" s="91" t="s">
        <v>97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24">
        <f t="shared" si="6"/>
        <v>48</v>
      </c>
    </row>
    <row r="35" spans="1:58" x14ac:dyDescent="0.2">
      <c r="A35" s="146"/>
      <c r="B35" s="145"/>
      <c r="C35" s="147"/>
      <c r="D35" s="39" t="s">
        <v>18</v>
      </c>
      <c r="E35" s="43">
        <v>1.5</v>
      </c>
      <c r="F35" s="43">
        <v>1.5</v>
      </c>
      <c r="G35" s="43">
        <v>1.5</v>
      </c>
      <c r="H35" s="43">
        <v>1.5</v>
      </c>
      <c r="I35" s="43">
        <v>1.5</v>
      </c>
      <c r="J35" s="43">
        <v>1.5</v>
      </c>
      <c r="K35" s="43">
        <v>1.5</v>
      </c>
      <c r="L35" s="43">
        <v>1.5</v>
      </c>
      <c r="M35" s="43">
        <v>1.5</v>
      </c>
      <c r="N35" s="43">
        <v>1.5</v>
      </c>
      <c r="O35" s="43">
        <v>1.5</v>
      </c>
      <c r="P35" s="43">
        <v>1.5</v>
      </c>
      <c r="Q35" s="43">
        <v>1.5</v>
      </c>
      <c r="R35" s="43">
        <v>1.5</v>
      </c>
      <c r="S35" s="43">
        <v>1.5</v>
      </c>
      <c r="T35" s="43">
        <v>1.5</v>
      </c>
      <c r="U35" s="41" t="s">
        <v>96</v>
      </c>
      <c r="V35" s="11">
        <v>0</v>
      </c>
      <c r="W35" s="11">
        <v>0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91" t="s">
        <v>97</v>
      </c>
      <c r="AS35" s="91" t="s">
        <v>97</v>
      </c>
      <c r="AT35" s="91" t="s">
        <v>97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24">
        <f t="shared" si="6"/>
        <v>24</v>
      </c>
    </row>
    <row r="36" spans="1:58" x14ac:dyDescent="0.2">
      <c r="A36" s="146"/>
      <c r="B36" s="144" t="s">
        <v>116</v>
      </c>
      <c r="C36" s="144" t="s">
        <v>126</v>
      </c>
      <c r="D36" s="39" t="s">
        <v>17</v>
      </c>
      <c r="E36" s="31">
        <v>3</v>
      </c>
      <c r="F36" s="31">
        <v>3</v>
      </c>
      <c r="G36" s="31">
        <v>3</v>
      </c>
      <c r="H36" s="31">
        <v>3</v>
      </c>
      <c r="I36" s="31">
        <v>3</v>
      </c>
      <c r="J36" s="31">
        <v>3</v>
      </c>
      <c r="K36" s="31">
        <v>3</v>
      </c>
      <c r="L36" s="31">
        <v>3</v>
      </c>
      <c r="M36" s="31">
        <v>3</v>
      </c>
      <c r="N36" s="31">
        <v>3</v>
      </c>
      <c r="O36" s="31">
        <v>3</v>
      </c>
      <c r="P36" s="31">
        <v>3</v>
      </c>
      <c r="Q36" s="31">
        <v>3</v>
      </c>
      <c r="R36" s="31">
        <v>3</v>
      </c>
      <c r="S36" s="31">
        <v>3</v>
      </c>
      <c r="T36" s="31">
        <v>3</v>
      </c>
      <c r="U36" s="41" t="s">
        <v>96</v>
      </c>
      <c r="V36" s="11">
        <v>0</v>
      </c>
      <c r="W36" s="11">
        <v>0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91" t="s">
        <v>97</v>
      </c>
      <c r="AS36" s="91" t="s">
        <v>97</v>
      </c>
      <c r="AT36" s="91" t="s">
        <v>97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24">
        <f t="shared" ref="BF36:BF43" si="12">SUM(E36:BE36)</f>
        <v>48</v>
      </c>
    </row>
    <row r="37" spans="1:58" x14ac:dyDescent="0.2">
      <c r="A37" s="146"/>
      <c r="B37" s="145"/>
      <c r="C37" s="145"/>
      <c r="D37" s="39" t="s">
        <v>18</v>
      </c>
      <c r="E37" s="43">
        <v>1.5</v>
      </c>
      <c r="F37" s="43">
        <v>1.5</v>
      </c>
      <c r="G37" s="43">
        <v>1.5</v>
      </c>
      <c r="H37" s="43">
        <v>1.5</v>
      </c>
      <c r="I37" s="43">
        <v>1.5</v>
      </c>
      <c r="J37" s="43">
        <v>1.5</v>
      </c>
      <c r="K37" s="43">
        <v>1.5</v>
      </c>
      <c r="L37" s="43">
        <v>1.5</v>
      </c>
      <c r="M37" s="43">
        <v>1.5</v>
      </c>
      <c r="N37" s="43">
        <v>1.5</v>
      </c>
      <c r="O37" s="43">
        <v>1.5</v>
      </c>
      <c r="P37" s="43">
        <v>1.5</v>
      </c>
      <c r="Q37" s="43">
        <v>1.5</v>
      </c>
      <c r="R37" s="43">
        <v>1.5</v>
      </c>
      <c r="S37" s="43">
        <v>1.5</v>
      </c>
      <c r="T37" s="43">
        <v>1.5</v>
      </c>
      <c r="U37" s="41" t="s">
        <v>96</v>
      </c>
      <c r="V37" s="11">
        <v>0</v>
      </c>
      <c r="W37" s="11">
        <v>0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91" t="s">
        <v>97</v>
      </c>
      <c r="AS37" s="91" t="s">
        <v>97</v>
      </c>
      <c r="AT37" s="91" t="s">
        <v>97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24">
        <f t="shared" si="12"/>
        <v>24</v>
      </c>
    </row>
    <row r="38" spans="1:58" x14ac:dyDescent="0.2">
      <c r="A38" s="146"/>
      <c r="B38" s="144" t="s">
        <v>125</v>
      </c>
      <c r="C38" s="144" t="s">
        <v>127</v>
      </c>
      <c r="D38" s="39" t="s">
        <v>17</v>
      </c>
      <c r="E38" s="42">
        <v>4</v>
      </c>
      <c r="F38" s="42">
        <v>4</v>
      </c>
      <c r="G38" s="42">
        <v>4</v>
      </c>
      <c r="H38" s="42">
        <v>4</v>
      </c>
      <c r="I38" s="42">
        <v>4</v>
      </c>
      <c r="J38" s="42">
        <v>4</v>
      </c>
      <c r="K38" s="42">
        <v>4</v>
      </c>
      <c r="L38" s="42">
        <v>4</v>
      </c>
      <c r="M38" s="42">
        <v>4</v>
      </c>
      <c r="N38" s="42">
        <v>4</v>
      </c>
      <c r="O38" s="42">
        <v>4</v>
      </c>
      <c r="P38" s="42">
        <v>4</v>
      </c>
      <c r="Q38" s="42">
        <v>4</v>
      </c>
      <c r="R38" s="42">
        <v>4</v>
      </c>
      <c r="S38" s="42">
        <v>4</v>
      </c>
      <c r="T38" s="42">
        <v>4</v>
      </c>
      <c r="U38" s="41" t="s">
        <v>96</v>
      </c>
      <c r="V38" s="11">
        <v>0</v>
      </c>
      <c r="W38" s="11">
        <v>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91" t="s">
        <v>97</v>
      </c>
      <c r="AS38" s="91" t="s">
        <v>97</v>
      </c>
      <c r="AT38" s="91" t="s">
        <v>97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24">
        <f t="shared" si="12"/>
        <v>64</v>
      </c>
    </row>
    <row r="39" spans="1:58" x14ac:dyDescent="0.2">
      <c r="A39" s="146"/>
      <c r="B39" s="145"/>
      <c r="C39" s="145"/>
      <c r="D39" s="39" t="s">
        <v>18</v>
      </c>
      <c r="E39" s="42">
        <v>2</v>
      </c>
      <c r="F39" s="42">
        <v>2</v>
      </c>
      <c r="G39" s="42">
        <v>2</v>
      </c>
      <c r="H39" s="42">
        <v>2</v>
      </c>
      <c r="I39" s="42">
        <v>2</v>
      </c>
      <c r="J39" s="42">
        <v>2</v>
      </c>
      <c r="K39" s="42">
        <v>2</v>
      </c>
      <c r="L39" s="42">
        <v>2</v>
      </c>
      <c r="M39" s="42">
        <v>2</v>
      </c>
      <c r="N39" s="42">
        <v>2</v>
      </c>
      <c r="O39" s="42">
        <v>2</v>
      </c>
      <c r="P39" s="42">
        <v>2</v>
      </c>
      <c r="Q39" s="42">
        <v>2</v>
      </c>
      <c r="R39" s="42">
        <v>2</v>
      </c>
      <c r="S39" s="42">
        <v>2</v>
      </c>
      <c r="T39" s="42">
        <v>2</v>
      </c>
      <c r="U39" s="41" t="s">
        <v>96</v>
      </c>
      <c r="V39" s="11">
        <v>0</v>
      </c>
      <c r="W39" s="11">
        <v>0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91" t="s">
        <v>97</v>
      </c>
      <c r="AS39" s="91" t="s">
        <v>97</v>
      </c>
      <c r="AT39" s="91" t="s">
        <v>97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24">
        <f t="shared" si="12"/>
        <v>32</v>
      </c>
    </row>
    <row r="40" spans="1:58" x14ac:dyDescent="0.2">
      <c r="A40" s="146"/>
      <c r="B40" s="144" t="s">
        <v>128</v>
      </c>
      <c r="C40" s="144" t="s">
        <v>141</v>
      </c>
      <c r="D40" s="39" t="s">
        <v>17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1" t="s">
        <v>96</v>
      </c>
      <c r="V40" s="11">
        <v>0</v>
      </c>
      <c r="W40" s="11">
        <v>0</v>
      </c>
      <c r="X40" s="44">
        <v>2</v>
      </c>
      <c r="Y40" s="44">
        <v>2</v>
      </c>
      <c r="Z40" s="44">
        <v>2</v>
      </c>
      <c r="AA40" s="44">
        <v>2</v>
      </c>
      <c r="AB40" s="44">
        <v>2</v>
      </c>
      <c r="AC40" s="44">
        <v>2</v>
      </c>
      <c r="AD40" s="44">
        <v>2</v>
      </c>
      <c r="AE40" s="44">
        <v>2</v>
      </c>
      <c r="AF40" s="44">
        <v>2</v>
      </c>
      <c r="AG40" s="44">
        <v>2</v>
      </c>
      <c r="AH40" s="44">
        <v>2</v>
      </c>
      <c r="AI40" s="44">
        <v>2</v>
      </c>
      <c r="AJ40" s="44">
        <v>2</v>
      </c>
      <c r="AK40" s="44">
        <v>2</v>
      </c>
      <c r="AL40" s="44">
        <v>2</v>
      </c>
      <c r="AM40" s="44">
        <v>2</v>
      </c>
      <c r="AN40" s="44">
        <v>2</v>
      </c>
      <c r="AO40" s="44">
        <v>2</v>
      </c>
      <c r="AP40" s="44">
        <v>2</v>
      </c>
      <c r="AQ40" s="44">
        <v>2</v>
      </c>
      <c r="AR40" s="91" t="s">
        <v>97</v>
      </c>
      <c r="AS40" s="91" t="s">
        <v>97</v>
      </c>
      <c r="AT40" s="91" t="s">
        <v>97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24">
        <f t="shared" si="12"/>
        <v>40</v>
      </c>
    </row>
    <row r="41" spans="1:58" x14ac:dyDescent="0.2">
      <c r="A41" s="146"/>
      <c r="B41" s="145"/>
      <c r="C41" s="145"/>
      <c r="D41" s="39" t="s">
        <v>18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1" t="s">
        <v>96</v>
      </c>
      <c r="V41" s="11">
        <v>0</v>
      </c>
      <c r="W41" s="11">
        <v>0</v>
      </c>
      <c r="X41" s="44">
        <v>1</v>
      </c>
      <c r="Y41" s="44">
        <v>1</v>
      </c>
      <c r="Z41" s="44">
        <v>1</v>
      </c>
      <c r="AA41" s="44">
        <v>1</v>
      </c>
      <c r="AB41" s="44">
        <v>1</v>
      </c>
      <c r="AC41" s="44">
        <v>1</v>
      </c>
      <c r="AD41" s="44">
        <v>1</v>
      </c>
      <c r="AE41" s="44">
        <v>1</v>
      </c>
      <c r="AF41" s="44">
        <v>1</v>
      </c>
      <c r="AG41" s="44">
        <v>1</v>
      </c>
      <c r="AH41" s="44">
        <v>1</v>
      </c>
      <c r="AI41" s="44">
        <v>1</v>
      </c>
      <c r="AJ41" s="44">
        <v>1</v>
      </c>
      <c r="AK41" s="44">
        <v>1</v>
      </c>
      <c r="AL41" s="44">
        <v>1</v>
      </c>
      <c r="AM41" s="44">
        <v>1</v>
      </c>
      <c r="AN41" s="44">
        <v>1</v>
      </c>
      <c r="AO41" s="44">
        <v>1</v>
      </c>
      <c r="AP41" s="44">
        <v>1</v>
      </c>
      <c r="AQ41" s="44">
        <v>1</v>
      </c>
      <c r="AR41" s="91" t="s">
        <v>97</v>
      </c>
      <c r="AS41" s="91" t="s">
        <v>97</v>
      </c>
      <c r="AT41" s="91" t="s">
        <v>97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24">
        <f t="shared" si="12"/>
        <v>20</v>
      </c>
    </row>
    <row r="42" spans="1:58" x14ac:dyDescent="0.2">
      <c r="A42" s="146"/>
      <c r="B42" s="144" t="s">
        <v>129</v>
      </c>
      <c r="C42" s="144" t="s">
        <v>130</v>
      </c>
      <c r="D42" s="39" t="s">
        <v>17</v>
      </c>
      <c r="E42" s="42">
        <v>7</v>
      </c>
      <c r="F42" s="42">
        <v>7</v>
      </c>
      <c r="G42" s="42">
        <v>7</v>
      </c>
      <c r="H42" s="42">
        <v>7</v>
      </c>
      <c r="I42" s="42">
        <v>7</v>
      </c>
      <c r="J42" s="42">
        <v>7</v>
      </c>
      <c r="K42" s="42">
        <v>7</v>
      </c>
      <c r="L42" s="42">
        <v>7</v>
      </c>
      <c r="M42" s="42">
        <v>7</v>
      </c>
      <c r="N42" s="42">
        <v>7</v>
      </c>
      <c r="O42" s="42">
        <v>7</v>
      </c>
      <c r="P42" s="42">
        <v>7</v>
      </c>
      <c r="Q42" s="42">
        <v>7</v>
      </c>
      <c r="R42" s="42">
        <v>7</v>
      </c>
      <c r="S42" s="42">
        <v>7</v>
      </c>
      <c r="T42" s="42">
        <v>7</v>
      </c>
      <c r="U42" s="41" t="s">
        <v>96</v>
      </c>
      <c r="V42" s="11">
        <v>0</v>
      </c>
      <c r="W42" s="11">
        <v>0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91" t="s">
        <v>97</v>
      </c>
      <c r="AS42" s="91" t="s">
        <v>97</v>
      </c>
      <c r="AT42" s="91" t="s">
        <v>97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24">
        <f t="shared" si="12"/>
        <v>112</v>
      </c>
    </row>
    <row r="43" spans="1:58" x14ac:dyDescent="0.2">
      <c r="A43" s="146"/>
      <c r="B43" s="145"/>
      <c r="C43" s="145"/>
      <c r="D43" s="39" t="s">
        <v>18</v>
      </c>
      <c r="E43" s="38">
        <v>3.5</v>
      </c>
      <c r="F43" s="38">
        <v>3.5</v>
      </c>
      <c r="G43" s="38">
        <v>3.5</v>
      </c>
      <c r="H43" s="38">
        <v>3.5</v>
      </c>
      <c r="I43" s="38">
        <v>3.5</v>
      </c>
      <c r="J43" s="38">
        <v>3.5</v>
      </c>
      <c r="K43" s="38">
        <v>3.5</v>
      </c>
      <c r="L43" s="38">
        <v>3.5</v>
      </c>
      <c r="M43" s="38">
        <v>3.5</v>
      </c>
      <c r="N43" s="38">
        <v>3.5</v>
      </c>
      <c r="O43" s="38">
        <v>3.5</v>
      </c>
      <c r="P43" s="38">
        <v>3.5</v>
      </c>
      <c r="Q43" s="38">
        <v>3.5</v>
      </c>
      <c r="R43" s="38">
        <v>3.5</v>
      </c>
      <c r="S43" s="38">
        <v>3.5</v>
      </c>
      <c r="T43" s="38">
        <v>3.5</v>
      </c>
      <c r="U43" s="41" t="s">
        <v>96</v>
      </c>
      <c r="V43" s="11">
        <v>0</v>
      </c>
      <c r="W43" s="11">
        <v>0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1" t="s">
        <v>97</v>
      </c>
      <c r="AS43" s="91" t="s">
        <v>97</v>
      </c>
      <c r="AT43" s="91" t="s">
        <v>97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24">
        <f t="shared" si="12"/>
        <v>56</v>
      </c>
    </row>
    <row r="44" spans="1:58" x14ac:dyDescent="0.2">
      <c r="A44" s="146"/>
      <c r="B44" s="150" t="s">
        <v>135</v>
      </c>
      <c r="C44" s="150" t="s">
        <v>138</v>
      </c>
      <c r="D44" s="75" t="s">
        <v>17</v>
      </c>
      <c r="E44" s="87">
        <f>SUM(E46,E48)</f>
        <v>0</v>
      </c>
      <c r="F44" s="87">
        <f t="shared" ref="F44:T44" si="13">SUM(F46,F48)</f>
        <v>0</v>
      </c>
      <c r="G44" s="87">
        <f t="shared" si="13"/>
        <v>0</v>
      </c>
      <c r="H44" s="87">
        <f t="shared" si="13"/>
        <v>0</v>
      </c>
      <c r="I44" s="87">
        <f t="shared" si="13"/>
        <v>0</v>
      </c>
      <c r="J44" s="87">
        <f t="shared" si="13"/>
        <v>0</v>
      </c>
      <c r="K44" s="87">
        <f t="shared" si="13"/>
        <v>0</v>
      </c>
      <c r="L44" s="87">
        <f t="shared" si="13"/>
        <v>0</v>
      </c>
      <c r="M44" s="87">
        <f t="shared" si="13"/>
        <v>0</v>
      </c>
      <c r="N44" s="87">
        <f t="shared" si="13"/>
        <v>0</v>
      </c>
      <c r="O44" s="87">
        <f t="shared" si="13"/>
        <v>0</v>
      </c>
      <c r="P44" s="87">
        <f t="shared" si="13"/>
        <v>0</v>
      </c>
      <c r="Q44" s="87">
        <f t="shared" si="13"/>
        <v>0</v>
      </c>
      <c r="R44" s="87">
        <f t="shared" si="13"/>
        <v>0</v>
      </c>
      <c r="S44" s="87">
        <f t="shared" si="13"/>
        <v>0</v>
      </c>
      <c r="T44" s="87">
        <f t="shared" si="13"/>
        <v>0</v>
      </c>
      <c r="U44" s="90" t="s">
        <v>96</v>
      </c>
      <c r="V44" s="90">
        <v>0</v>
      </c>
      <c r="W44" s="90">
        <v>0</v>
      </c>
      <c r="X44" s="87">
        <f t="shared" ref="X44:AQ45" si="14">SUM(X46,X48)</f>
        <v>14</v>
      </c>
      <c r="Y44" s="87">
        <f t="shared" si="14"/>
        <v>14</v>
      </c>
      <c r="Z44" s="87">
        <f t="shared" si="14"/>
        <v>14</v>
      </c>
      <c r="AA44" s="87">
        <f t="shared" si="14"/>
        <v>14</v>
      </c>
      <c r="AB44" s="87">
        <f t="shared" si="14"/>
        <v>14</v>
      </c>
      <c r="AC44" s="87">
        <f t="shared" si="14"/>
        <v>14</v>
      </c>
      <c r="AD44" s="87">
        <f t="shared" si="14"/>
        <v>14</v>
      </c>
      <c r="AE44" s="87">
        <f t="shared" si="14"/>
        <v>14</v>
      </c>
      <c r="AF44" s="87">
        <f t="shared" si="14"/>
        <v>14</v>
      </c>
      <c r="AG44" s="87">
        <f t="shared" si="14"/>
        <v>14</v>
      </c>
      <c r="AH44" s="87">
        <f t="shared" si="14"/>
        <v>14</v>
      </c>
      <c r="AI44" s="87">
        <f t="shared" si="14"/>
        <v>14</v>
      </c>
      <c r="AJ44" s="87">
        <f t="shared" si="14"/>
        <v>14</v>
      </c>
      <c r="AK44" s="87">
        <f t="shared" si="14"/>
        <v>14</v>
      </c>
      <c r="AL44" s="87">
        <f t="shared" si="14"/>
        <v>14</v>
      </c>
      <c r="AM44" s="87">
        <f t="shared" si="14"/>
        <v>14</v>
      </c>
      <c r="AN44" s="87">
        <f t="shared" si="14"/>
        <v>14</v>
      </c>
      <c r="AO44" s="87">
        <f t="shared" si="14"/>
        <v>14</v>
      </c>
      <c r="AP44" s="87">
        <f t="shared" si="14"/>
        <v>14</v>
      </c>
      <c r="AQ44" s="87">
        <f t="shared" si="14"/>
        <v>14</v>
      </c>
      <c r="AR44" s="88">
        <f>AR50</f>
        <v>36</v>
      </c>
      <c r="AS44" s="88">
        <f>AS50</f>
        <v>36</v>
      </c>
      <c r="AT44" s="88">
        <f>AT50</f>
        <v>36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87">
        <f t="shared" ref="BF44:BF51" si="15">SUM(E44:BE44)</f>
        <v>388</v>
      </c>
    </row>
    <row r="45" spans="1:58" ht="18" customHeight="1" x14ac:dyDescent="0.2">
      <c r="A45" s="146"/>
      <c r="B45" s="151"/>
      <c r="C45" s="151"/>
      <c r="D45" s="89" t="s">
        <v>18</v>
      </c>
      <c r="E45" s="87">
        <f>SUM(E47,E49)</f>
        <v>0</v>
      </c>
      <c r="F45" s="87">
        <f t="shared" ref="F45:T45" si="16">SUM(F47,F49)</f>
        <v>0</v>
      </c>
      <c r="G45" s="87">
        <f t="shared" si="16"/>
        <v>0</v>
      </c>
      <c r="H45" s="87">
        <f t="shared" si="16"/>
        <v>0</v>
      </c>
      <c r="I45" s="87">
        <f t="shared" si="16"/>
        <v>0</v>
      </c>
      <c r="J45" s="87">
        <f t="shared" si="16"/>
        <v>0</v>
      </c>
      <c r="K45" s="87">
        <f t="shared" si="16"/>
        <v>0</v>
      </c>
      <c r="L45" s="87">
        <f t="shared" si="16"/>
        <v>0</v>
      </c>
      <c r="M45" s="87">
        <f t="shared" si="16"/>
        <v>0</v>
      </c>
      <c r="N45" s="87">
        <f t="shared" si="16"/>
        <v>0</v>
      </c>
      <c r="O45" s="87">
        <f t="shared" si="16"/>
        <v>0</v>
      </c>
      <c r="P45" s="87">
        <f t="shared" si="16"/>
        <v>0</v>
      </c>
      <c r="Q45" s="87">
        <f t="shared" si="16"/>
        <v>0</v>
      </c>
      <c r="R45" s="87">
        <f t="shared" si="16"/>
        <v>0</v>
      </c>
      <c r="S45" s="87">
        <f t="shared" si="16"/>
        <v>0</v>
      </c>
      <c r="T45" s="87">
        <f t="shared" si="16"/>
        <v>0</v>
      </c>
      <c r="U45" s="90" t="s">
        <v>96</v>
      </c>
      <c r="V45" s="90">
        <v>0</v>
      </c>
      <c r="W45" s="90">
        <v>0</v>
      </c>
      <c r="X45" s="87">
        <f t="shared" si="14"/>
        <v>7</v>
      </c>
      <c r="Y45" s="87">
        <f t="shared" si="14"/>
        <v>7</v>
      </c>
      <c r="Z45" s="87">
        <f t="shared" si="14"/>
        <v>7</v>
      </c>
      <c r="AA45" s="87">
        <f t="shared" si="14"/>
        <v>7</v>
      </c>
      <c r="AB45" s="87">
        <f t="shared" si="14"/>
        <v>7</v>
      </c>
      <c r="AC45" s="87">
        <f t="shared" si="14"/>
        <v>7</v>
      </c>
      <c r="AD45" s="87">
        <f t="shared" si="14"/>
        <v>7</v>
      </c>
      <c r="AE45" s="87">
        <f t="shared" si="14"/>
        <v>7</v>
      </c>
      <c r="AF45" s="87">
        <f t="shared" si="14"/>
        <v>7</v>
      </c>
      <c r="AG45" s="87">
        <f t="shared" si="14"/>
        <v>7</v>
      </c>
      <c r="AH45" s="87">
        <f t="shared" si="14"/>
        <v>7</v>
      </c>
      <c r="AI45" s="87">
        <f t="shared" si="14"/>
        <v>7</v>
      </c>
      <c r="AJ45" s="87">
        <f t="shared" si="14"/>
        <v>7</v>
      </c>
      <c r="AK45" s="87">
        <f t="shared" si="14"/>
        <v>7</v>
      </c>
      <c r="AL45" s="87">
        <f t="shared" si="14"/>
        <v>7</v>
      </c>
      <c r="AM45" s="87">
        <f t="shared" si="14"/>
        <v>7</v>
      </c>
      <c r="AN45" s="87">
        <f t="shared" si="14"/>
        <v>7</v>
      </c>
      <c r="AO45" s="87">
        <f t="shared" si="14"/>
        <v>7</v>
      </c>
      <c r="AP45" s="87">
        <f t="shared" si="14"/>
        <v>7</v>
      </c>
      <c r="AQ45" s="87">
        <f t="shared" si="14"/>
        <v>7</v>
      </c>
      <c r="AR45" s="88">
        <v>0</v>
      </c>
      <c r="AS45" s="88">
        <v>0</v>
      </c>
      <c r="AT45" s="88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87">
        <f t="shared" si="15"/>
        <v>140</v>
      </c>
    </row>
    <row r="46" spans="1:58" x14ac:dyDescent="0.2">
      <c r="A46" s="146"/>
      <c r="B46" s="144" t="s">
        <v>136</v>
      </c>
      <c r="C46" s="144" t="s">
        <v>139</v>
      </c>
      <c r="D46" s="39" t="s">
        <v>17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1" t="s">
        <v>96</v>
      </c>
      <c r="V46" s="11">
        <v>0</v>
      </c>
      <c r="W46" s="11">
        <v>0</v>
      </c>
      <c r="X46" s="44">
        <v>8</v>
      </c>
      <c r="Y46" s="44">
        <v>8</v>
      </c>
      <c r="Z46" s="44">
        <v>8</v>
      </c>
      <c r="AA46" s="44">
        <v>8</v>
      </c>
      <c r="AB46" s="44">
        <v>8</v>
      </c>
      <c r="AC46" s="44">
        <v>8</v>
      </c>
      <c r="AD46" s="44">
        <v>8</v>
      </c>
      <c r="AE46" s="44">
        <v>8</v>
      </c>
      <c r="AF46" s="44">
        <v>8</v>
      </c>
      <c r="AG46" s="44">
        <v>8</v>
      </c>
      <c r="AH46" s="44">
        <v>8</v>
      </c>
      <c r="AI46" s="44">
        <v>8</v>
      </c>
      <c r="AJ46" s="44">
        <v>8</v>
      </c>
      <c r="AK46" s="44">
        <v>8</v>
      </c>
      <c r="AL46" s="44">
        <v>8</v>
      </c>
      <c r="AM46" s="44">
        <v>8</v>
      </c>
      <c r="AN46" s="44">
        <v>8</v>
      </c>
      <c r="AO46" s="44">
        <v>8</v>
      </c>
      <c r="AP46" s="44">
        <v>8</v>
      </c>
      <c r="AQ46" s="44">
        <v>8</v>
      </c>
      <c r="AR46" s="91" t="s">
        <v>97</v>
      </c>
      <c r="AS46" s="91" t="s">
        <v>97</v>
      </c>
      <c r="AT46" s="91" t="s">
        <v>97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24">
        <f t="shared" si="15"/>
        <v>160</v>
      </c>
    </row>
    <row r="47" spans="1:58" x14ac:dyDescent="0.2">
      <c r="A47" s="146"/>
      <c r="B47" s="145"/>
      <c r="C47" s="145"/>
      <c r="D47" s="39" t="s">
        <v>18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1" t="s">
        <v>96</v>
      </c>
      <c r="V47" s="11">
        <v>0</v>
      </c>
      <c r="W47" s="11">
        <v>0</v>
      </c>
      <c r="X47" s="44">
        <v>4</v>
      </c>
      <c r="Y47" s="44">
        <v>4</v>
      </c>
      <c r="Z47" s="44">
        <v>4</v>
      </c>
      <c r="AA47" s="44">
        <v>4</v>
      </c>
      <c r="AB47" s="44">
        <v>4</v>
      </c>
      <c r="AC47" s="44">
        <v>4</v>
      </c>
      <c r="AD47" s="44">
        <v>4</v>
      </c>
      <c r="AE47" s="44">
        <v>4</v>
      </c>
      <c r="AF47" s="44">
        <v>4</v>
      </c>
      <c r="AG47" s="44">
        <v>4</v>
      </c>
      <c r="AH47" s="44">
        <v>4</v>
      </c>
      <c r="AI47" s="44">
        <v>4</v>
      </c>
      <c r="AJ47" s="44">
        <v>4</v>
      </c>
      <c r="AK47" s="44">
        <v>4</v>
      </c>
      <c r="AL47" s="44">
        <v>4</v>
      </c>
      <c r="AM47" s="44">
        <v>4</v>
      </c>
      <c r="AN47" s="44">
        <v>4</v>
      </c>
      <c r="AO47" s="44">
        <v>4</v>
      </c>
      <c r="AP47" s="44">
        <v>4</v>
      </c>
      <c r="AQ47" s="44">
        <v>4</v>
      </c>
      <c r="AR47" s="91" t="s">
        <v>97</v>
      </c>
      <c r="AS47" s="91" t="s">
        <v>97</v>
      </c>
      <c r="AT47" s="91" t="s">
        <v>97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24">
        <f t="shared" si="15"/>
        <v>80</v>
      </c>
    </row>
    <row r="48" spans="1:58" x14ac:dyDescent="0.2">
      <c r="A48" s="146"/>
      <c r="B48" s="144" t="s">
        <v>137</v>
      </c>
      <c r="C48" s="144" t="s">
        <v>140</v>
      </c>
      <c r="D48" s="39" t="s">
        <v>17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1" t="s">
        <v>96</v>
      </c>
      <c r="V48" s="11">
        <v>0</v>
      </c>
      <c r="W48" s="11">
        <v>0</v>
      </c>
      <c r="X48" s="44">
        <v>6</v>
      </c>
      <c r="Y48" s="44">
        <v>6</v>
      </c>
      <c r="Z48" s="44">
        <v>6</v>
      </c>
      <c r="AA48" s="44">
        <v>6</v>
      </c>
      <c r="AB48" s="44">
        <v>6</v>
      </c>
      <c r="AC48" s="44">
        <v>6</v>
      </c>
      <c r="AD48" s="44">
        <v>6</v>
      </c>
      <c r="AE48" s="44">
        <v>6</v>
      </c>
      <c r="AF48" s="44">
        <v>6</v>
      </c>
      <c r="AG48" s="44">
        <v>6</v>
      </c>
      <c r="AH48" s="44">
        <v>6</v>
      </c>
      <c r="AI48" s="44">
        <v>6</v>
      </c>
      <c r="AJ48" s="44">
        <v>6</v>
      </c>
      <c r="AK48" s="44">
        <v>6</v>
      </c>
      <c r="AL48" s="44">
        <v>6</v>
      </c>
      <c r="AM48" s="44">
        <v>6</v>
      </c>
      <c r="AN48" s="44">
        <v>6</v>
      </c>
      <c r="AO48" s="44">
        <v>6</v>
      </c>
      <c r="AP48" s="44">
        <v>6</v>
      </c>
      <c r="AQ48" s="44">
        <v>6</v>
      </c>
      <c r="AR48" s="91" t="s">
        <v>97</v>
      </c>
      <c r="AS48" s="91" t="s">
        <v>97</v>
      </c>
      <c r="AT48" s="91" t="s">
        <v>97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24">
        <f t="shared" si="15"/>
        <v>120</v>
      </c>
    </row>
    <row r="49" spans="1:58" x14ac:dyDescent="0.2">
      <c r="A49" s="146"/>
      <c r="B49" s="145"/>
      <c r="C49" s="145"/>
      <c r="D49" s="39" t="s">
        <v>18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1" t="s">
        <v>96</v>
      </c>
      <c r="V49" s="11">
        <v>0</v>
      </c>
      <c r="W49" s="11">
        <v>0</v>
      </c>
      <c r="X49" s="44">
        <v>3</v>
      </c>
      <c r="Y49" s="44">
        <v>3</v>
      </c>
      <c r="Z49" s="44">
        <v>3</v>
      </c>
      <c r="AA49" s="44">
        <v>3</v>
      </c>
      <c r="AB49" s="44">
        <v>3</v>
      </c>
      <c r="AC49" s="44">
        <v>3</v>
      </c>
      <c r="AD49" s="44">
        <v>3</v>
      </c>
      <c r="AE49" s="44">
        <v>3</v>
      </c>
      <c r="AF49" s="44">
        <v>3</v>
      </c>
      <c r="AG49" s="44">
        <v>3</v>
      </c>
      <c r="AH49" s="44">
        <v>3</v>
      </c>
      <c r="AI49" s="44">
        <v>3</v>
      </c>
      <c r="AJ49" s="44">
        <v>3</v>
      </c>
      <c r="AK49" s="44">
        <v>3</v>
      </c>
      <c r="AL49" s="44">
        <v>3</v>
      </c>
      <c r="AM49" s="44">
        <v>3</v>
      </c>
      <c r="AN49" s="44">
        <v>3</v>
      </c>
      <c r="AO49" s="44">
        <v>3</v>
      </c>
      <c r="AP49" s="44">
        <v>3</v>
      </c>
      <c r="AQ49" s="44">
        <v>3</v>
      </c>
      <c r="AR49" s="91" t="s">
        <v>97</v>
      </c>
      <c r="AS49" s="91" t="s">
        <v>97</v>
      </c>
      <c r="AT49" s="91" t="s">
        <v>97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24">
        <f t="shared" si="15"/>
        <v>60</v>
      </c>
    </row>
    <row r="50" spans="1:58" x14ac:dyDescent="0.2">
      <c r="A50" s="146"/>
      <c r="B50" s="82" t="s">
        <v>131</v>
      </c>
      <c r="C50" s="82" t="s">
        <v>133</v>
      </c>
      <c r="D50" s="39" t="s">
        <v>17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1" t="s">
        <v>96</v>
      </c>
      <c r="V50" s="11">
        <v>0</v>
      </c>
      <c r="W50" s="11">
        <v>0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2">
        <v>36</v>
      </c>
      <c r="AS50" s="92">
        <v>36</v>
      </c>
      <c r="AT50" s="92">
        <v>36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24">
        <f t="shared" si="15"/>
        <v>108</v>
      </c>
    </row>
    <row r="51" spans="1:58" x14ac:dyDescent="0.2">
      <c r="A51" s="146"/>
      <c r="B51" s="82" t="s">
        <v>132</v>
      </c>
      <c r="C51" s="82" t="s">
        <v>134</v>
      </c>
      <c r="D51" s="39" t="s">
        <v>17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1" t="s">
        <v>96</v>
      </c>
      <c r="V51" s="11">
        <v>0</v>
      </c>
      <c r="W51" s="11">
        <v>0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91" t="s">
        <v>97</v>
      </c>
      <c r="AS51" s="91" t="s">
        <v>97</v>
      </c>
      <c r="AT51" s="91" t="s">
        <v>97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24">
        <f t="shared" si="15"/>
        <v>0</v>
      </c>
    </row>
    <row r="52" spans="1:58" ht="20.25" customHeight="1" x14ac:dyDescent="0.2">
      <c r="A52" s="146"/>
      <c r="B52" s="168" t="s">
        <v>28</v>
      </c>
      <c r="C52" s="169"/>
      <c r="D52" s="170"/>
      <c r="E52" s="20">
        <f>SUM(E32,E8,E44)</f>
        <v>36</v>
      </c>
      <c r="F52" s="20">
        <f t="shared" ref="F52:T52" si="17">SUM(F32,F8,F44)</f>
        <v>36</v>
      </c>
      <c r="G52" s="20">
        <f t="shared" si="17"/>
        <v>36</v>
      </c>
      <c r="H52" s="20">
        <f t="shared" si="17"/>
        <v>36</v>
      </c>
      <c r="I52" s="20">
        <f t="shared" si="17"/>
        <v>36</v>
      </c>
      <c r="J52" s="20">
        <f t="shared" si="17"/>
        <v>36</v>
      </c>
      <c r="K52" s="20">
        <f t="shared" si="17"/>
        <v>36</v>
      </c>
      <c r="L52" s="20">
        <f t="shared" si="17"/>
        <v>36</v>
      </c>
      <c r="M52" s="20">
        <f t="shared" si="17"/>
        <v>36</v>
      </c>
      <c r="N52" s="20">
        <f t="shared" si="17"/>
        <v>36</v>
      </c>
      <c r="O52" s="20">
        <f t="shared" si="17"/>
        <v>36</v>
      </c>
      <c r="P52" s="20">
        <f t="shared" si="17"/>
        <v>36</v>
      </c>
      <c r="Q52" s="20">
        <f t="shared" si="17"/>
        <v>36</v>
      </c>
      <c r="R52" s="20">
        <f t="shared" si="17"/>
        <v>36</v>
      </c>
      <c r="S52" s="20">
        <f t="shared" si="17"/>
        <v>36</v>
      </c>
      <c r="T52" s="20">
        <f t="shared" si="17"/>
        <v>36</v>
      </c>
      <c r="U52" s="20">
        <f>SUM(U32,U8,)</f>
        <v>0</v>
      </c>
      <c r="V52" s="20">
        <f>SUM(V32,V8,)</f>
        <v>0</v>
      </c>
      <c r="W52" s="20">
        <f>SUM(W32,W8,)</f>
        <v>0</v>
      </c>
      <c r="X52" s="20">
        <f t="shared" ref="X52:AQ53" si="18">SUM(X32,X8,X44)</f>
        <v>36</v>
      </c>
      <c r="Y52" s="20">
        <f t="shared" si="18"/>
        <v>36</v>
      </c>
      <c r="Z52" s="20">
        <f t="shared" si="18"/>
        <v>36</v>
      </c>
      <c r="AA52" s="20">
        <f t="shared" si="18"/>
        <v>36</v>
      </c>
      <c r="AB52" s="20">
        <f t="shared" si="18"/>
        <v>36</v>
      </c>
      <c r="AC52" s="20">
        <f t="shared" si="18"/>
        <v>36</v>
      </c>
      <c r="AD52" s="20">
        <f t="shared" si="18"/>
        <v>36</v>
      </c>
      <c r="AE52" s="20">
        <f t="shared" si="18"/>
        <v>36</v>
      </c>
      <c r="AF52" s="20">
        <f t="shared" si="18"/>
        <v>36</v>
      </c>
      <c r="AG52" s="20">
        <f t="shared" si="18"/>
        <v>36</v>
      </c>
      <c r="AH52" s="20">
        <f t="shared" si="18"/>
        <v>36</v>
      </c>
      <c r="AI52" s="20">
        <f t="shared" si="18"/>
        <v>36</v>
      </c>
      <c r="AJ52" s="20">
        <f t="shared" si="18"/>
        <v>36</v>
      </c>
      <c r="AK52" s="20">
        <f t="shared" si="18"/>
        <v>36</v>
      </c>
      <c r="AL52" s="20">
        <f t="shared" si="18"/>
        <v>36</v>
      </c>
      <c r="AM52" s="20">
        <f t="shared" si="18"/>
        <v>36</v>
      </c>
      <c r="AN52" s="20">
        <f t="shared" si="18"/>
        <v>36</v>
      </c>
      <c r="AO52" s="20">
        <f t="shared" si="18"/>
        <v>36</v>
      </c>
      <c r="AP52" s="20">
        <f t="shared" si="18"/>
        <v>36</v>
      </c>
      <c r="AQ52" s="20">
        <f t="shared" si="18"/>
        <v>36</v>
      </c>
      <c r="AR52" s="20">
        <f>SUM(AR44)</f>
        <v>36</v>
      </c>
      <c r="AS52" s="20">
        <f>SUM(AS44)</f>
        <v>36</v>
      </c>
      <c r="AT52" s="20">
        <f>SUM(AT44)</f>
        <v>36</v>
      </c>
      <c r="AU52" s="20">
        <f t="shared" ref="AU52:BE52" si="19">SUM(AU32,AU8,)</f>
        <v>0</v>
      </c>
      <c r="AV52" s="20">
        <f t="shared" si="19"/>
        <v>0</v>
      </c>
      <c r="AW52" s="20">
        <f t="shared" si="19"/>
        <v>0</v>
      </c>
      <c r="AX52" s="20">
        <f t="shared" si="19"/>
        <v>0</v>
      </c>
      <c r="AY52" s="20">
        <f t="shared" si="19"/>
        <v>0</v>
      </c>
      <c r="AZ52" s="20">
        <f t="shared" si="19"/>
        <v>0</v>
      </c>
      <c r="BA52" s="20">
        <f t="shared" si="19"/>
        <v>0</v>
      </c>
      <c r="BB52" s="20">
        <f t="shared" si="19"/>
        <v>0</v>
      </c>
      <c r="BC52" s="20">
        <f t="shared" si="19"/>
        <v>0</v>
      </c>
      <c r="BD52" s="20">
        <f t="shared" si="19"/>
        <v>0</v>
      </c>
      <c r="BE52" s="20">
        <f t="shared" si="19"/>
        <v>0</v>
      </c>
      <c r="BF52" s="20">
        <f t="shared" si="6"/>
        <v>1404</v>
      </c>
    </row>
    <row r="53" spans="1:58" ht="20.25" customHeight="1" x14ac:dyDescent="0.2">
      <c r="A53" s="146"/>
      <c r="B53" s="168" t="s">
        <v>23</v>
      </c>
      <c r="C53" s="169"/>
      <c r="D53" s="170"/>
      <c r="E53" s="20">
        <f>SUM(E33,E9,E45)</f>
        <v>18</v>
      </c>
      <c r="F53" s="20">
        <f t="shared" ref="F53:T53" si="20">SUM(F33,F9,F45)</f>
        <v>18</v>
      </c>
      <c r="G53" s="20">
        <f t="shared" si="20"/>
        <v>18</v>
      </c>
      <c r="H53" s="20">
        <f t="shared" si="20"/>
        <v>18</v>
      </c>
      <c r="I53" s="20">
        <f t="shared" si="20"/>
        <v>18</v>
      </c>
      <c r="J53" s="20">
        <f t="shared" si="20"/>
        <v>18</v>
      </c>
      <c r="K53" s="20">
        <f t="shared" si="20"/>
        <v>18</v>
      </c>
      <c r="L53" s="20">
        <f t="shared" si="20"/>
        <v>18</v>
      </c>
      <c r="M53" s="20">
        <f t="shared" si="20"/>
        <v>18</v>
      </c>
      <c r="N53" s="20">
        <f t="shared" si="20"/>
        <v>18</v>
      </c>
      <c r="O53" s="20">
        <f t="shared" si="20"/>
        <v>18</v>
      </c>
      <c r="P53" s="20">
        <f t="shared" si="20"/>
        <v>18</v>
      </c>
      <c r="Q53" s="20">
        <f t="shared" si="20"/>
        <v>18</v>
      </c>
      <c r="R53" s="20">
        <f t="shared" si="20"/>
        <v>18</v>
      </c>
      <c r="S53" s="20">
        <f t="shared" si="20"/>
        <v>18</v>
      </c>
      <c r="T53" s="20">
        <f t="shared" si="20"/>
        <v>18</v>
      </c>
      <c r="U53" s="20">
        <f>SUM(U33,U9)</f>
        <v>0</v>
      </c>
      <c r="V53" s="20">
        <f>SUM(V33,V9)</f>
        <v>0</v>
      </c>
      <c r="W53" s="20">
        <f>SUM(W33,W9)</f>
        <v>0</v>
      </c>
      <c r="X53" s="20">
        <f t="shared" si="18"/>
        <v>18</v>
      </c>
      <c r="Y53" s="20">
        <f t="shared" si="18"/>
        <v>18</v>
      </c>
      <c r="Z53" s="20">
        <f t="shared" si="18"/>
        <v>18</v>
      </c>
      <c r="AA53" s="20">
        <f t="shared" si="18"/>
        <v>18</v>
      </c>
      <c r="AB53" s="20">
        <f t="shared" si="18"/>
        <v>18</v>
      </c>
      <c r="AC53" s="20">
        <f t="shared" si="18"/>
        <v>18</v>
      </c>
      <c r="AD53" s="20">
        <f t="shared" si="18"/>
        <v>18</v>
      </c>
      <c r="AE53" s="20">
        <f t="shared" si="18"/>
        <v>18</v>
      </c>
      <c r="AF53" s="20">
        <f t="shared" si="18"/>
        <v>18</v>
      </c>
      <c r="AG53" s="20">
        <f t="shared" si="18"/>
        <v>18</v>
      </c>
      <c r="AH53" s="20">
        <f t="shared" si="18"/>
        <v>18</v>
      </c>
      <c r="AI53" s="20">
        <f t="shared" si="18"/>
        <v>18</v>
      </c>
      <c r="AJ53" s="20">
        <f t="shared" si="18"/>
        <v>18</v>
      </c>
      <c r="AK53" s="20">
        <f t="shared" si="18"/>
        <v>18</v>
      </c>
      <c r="AL53" s="20">
        <f t="shared" si="18"/>
        <v>18</v>
      </c>
      <c r="AM53" s="20">
        <f t="shared" si="18"/>
        <v>18</v>
      </c>
      <c r="AN53" s="20">
        <f t="shared" si="18"/>
        <v>18</v>
      </c>
      <c r="AO53" s="20">
        <f t="shared" si="18"/>
        <v>18</v>
      </c>
      <c r="AP53" s="20">
        <f t="shared" si="18"/>
        <v>18</v>
      </c>
      <c r="AQ53" s="20">
        <f t="shared" si="18"/>
        <v>18</v>
      </c>
      <c r="AR53" s="20">
        <f t="shared" ref="AR53:BE53" si="21">SUM(AR33,AR9)</f>
        <v>0</v>
      </c>
      <c r="AS53" s="20">
        <f t="shared" si="21"/>
        <v>0</v>
      </c>
      <c r="AT53" s="20">
        <f t="shared" si="21"/>
        <v>0</v>
      </c>
      <c r="AU53" s="20">
        <f t="shared" si="21"/>
        <v>0</v>
      </c>
      <c r="AV53" s="20">
        <f t="shared" si="21"/>
        <v>0</v>
      </c>
      <c r="AW53" s="20">
        <f t="shared" si="21"/>
        <v>0</v>
      </c>
      <c r="AX53" s="20">
        <f t="shared" si="21"/>
        <v>0</v>
      </c>
      <c r="AY53" s="20">
        <f t="shared" si="21"/>
        <v>0</v>
      </c>
      <c r="AZ53" s="20">
        <f t="shared" si="21"/>
        <v>0</v>
      </c>
      <c r="BA53" s="20">
        <f t="shared" si="21"/>
        <v>0</v>
      </c>
      <c r="BB53" s="20">
        <f t="shared" si="21"/>
        <v>0</v>
      </c>
      <c r="BC53" s="20">
        <f t="shared" si="21"/>
        <v>0</v>
      </c>
      <c r="BD53" s="20">
        <f t="shared" si="21"/>
        <v>0</v>
      </c>
      <c r="BE53" s="20">
        <f t="shared" si="21"/>
        <v>0</v>
      </c>
      <c r="BF53" s="20">
        <f t="shared" si="6"/>
        <v>648</v>
      </c>
    </row>
    <row r="54" spans="1:58" x14ac:dyDescent="0.2">
      <c r="A54" s="146"/>
      <c r="B54" s="168" t="s">
        <v>24</v>
      </c>
      <c r="C54" s="169"/>
      <c r="D54" s="170"/>
      <c r="E54" s="9">
        <f>E52+E53</f>
        <v>54</v>
      </c>
      <c r="F54" s="9">
        <f t="shared" ref="F54:T54" si="22">F52+F53</f>
        <v>54</v>
      </c>
      <c r="G54" s="9">
        <f t="shared" si="22"/>
        <v>54</v>
      </c>
      <c r="H54" s="9">
        <f t="shared" si="22"/>
        <v>54</v>
      </c>
      <c r="I54" s="9">
        <f t="shared" si="22"/>
        <v>54</v>
      </c>
      <c r="J54" s="9">
        <f t="shared" si="22"/>
        <v>54</v>
      </c>
      <c r="K54" s="9">
        <f t="shared" si="22"/>
        <v>54</v>
      </c>
      <c r="L54" s="9">
        <f t="shared" si="22"/>
        <v>54</v>
      </c>
      <c r="M54" s="9">
        <f t="shared" si="22"/>
        <v>54</v>
      </c>
      <c r="N54" s="9">
        <f t="shared" si="22"/>
        <v>54</v>
      </c>
      <c r="O54" s="9">
        <f t="shared" si="22"/>
        <v>54</v>
      </c>
      <c r="P54" s="9">
        <f t="shared" si="22"/>
        <v>54</v>
      </c>
      <c r="Q54" s="9">
        <f t="shared" si="22"/>
        <v>54</v>
      </c>
      <c r="R54" s="9">
        <f t="shared" si="22"/>
        <v>54</v>
      </c>
      <c r="S54" s="9">
        <f t="shared" si="22"/>
        <v>54</v>
      </c>
      <c r="T54" s="9">
        <f t="shared" si="22"/>
        <v>54</v>
      </c>
      <c r="U54" s="9" t="s">
        <v>96</v>
      </c>
      <c r="V54" s="9">
        <f t="shared" ref="V54:BE54" si="23">V52+V53</f>
        <v>0</v>
      </c>
      <c r="W54" s="9">
        <f t="shared" si="23"/>
        <v>0</v>
      </c>
      <c r="X54" s="9">
        <f t="shared" si="23"/>
        <v>54</v>
      </c>
      <c r="Y54" s="9">
        <f t="shared" si="23"/>
        <v>54</v>
      </c>
      <c r="Z54" s="9">
        <f t="shared" si="23"/>
        <v>54</v>
      </c>
      <c r="AA54" s="9">
        <f t="shared" si="23"/>
        <v>54</v>
      </c>
      <c r="AB54" s="9">
        <f t="shared" si="23"/>
        <v>54</v>
      </c>
      <c r="AC54" s="9">
        <f t="shared" si="23"/>
        <v>54</v>
      </c>
      <c r="AD54" s="9">
        <f t="shared" si="23"/>
        <v>54</v>
      </c>
      <c r="AE54" s="9">
        <f t="shared" si="23"/>
        <v>54</v>
      </c>
      <c r="AF54" s="9">
        <f t="shared" si="23"/>
        <v>54</v>
      </c>
      <c r="AG54" s="9">
        <f t="shared" si="23"/>
        <v>54</v>
      </c>
      <c r="AH54" s="9">
        <f t="shared" si="23"/>
        <v>54</v>
      </c>
      <c r="AI54" s="9">
        <f t="shared" si="23"/>
        <v>54</v>
      </c>
      <c r="AJ54" s="9">
        <f t="shared" si="23"/>
        <v>54</v>
      </c>
      <c r="AK54" s="9">
        <f t="shared" si="23"/>
        <v>54</v>
      </c>
      <c r="AL54" s="9">
        <f t="shared" si="23"/>
        <v>54</v>
      </c>
      <c r="AM54" s="9">
        <f t="shared" si="23"/>
        <v>54</v>
      </c>
      <c r="AN54" s="9">
        <f t="shared" si="23"/>
        <v>54</v>
      </c>
      <c r="AO54" s="9">
        <f t="shared" si="23"/>
        <v>54</v>
      </c>
      <c r="AP54" s="9">
        <f t="shared" si="23"/>
        <v>54</v>
      </c>
      <c r="AQ54" s="9">
        <f t="shared" si="23"/>
        <v>54</v>
      </c>
      <c r="AR54" s="9">
        <f t="shared" si="23"/>
        <v>36</v>
      </c>
      <c r="AS54" s="9">
        <f t="shared" si="23"/>
        <v>36</v>
      </c>
      <c r="AT54" s="9">
        <f t="shared" si="23"/>
        <v>36</v>
      </c>
      <c r="AU54" s="9">
        <f t="shared" si="23"/>
        <v>0</v>
      </c>
      <c r="AV54" s="9">
        <f t="shared" si="23"/>
        <v>0</v>
      </c>
      <c r="AW54" s="9">
        <f t="shared" si="23"/>
        <v>0</v>
      </c>
      <c r="AX54" s="9">
        <f t="shared" si="23"/>
        <v>0</v>
      </c>
      <c r="AY54" s="9">
        <f t="shared" si="23"/>
        <v>0</v>
      </c>
      <c r="AZ54" s="9">
        <f t="shared" si="23"/>
        <v>0</v>
      </c>
      <c r="BA54" s="9">
        <f t="shared" si="23"/>
        <v>0</v>
      </c>
      <c r="BB54" s="9">
        <f t="shared" si="23"/>
        <v>0</v>
      </c>
      <c r="BC54" s="9">
        <f t="shared" si="23"/>
        <v>0</v>
      </c>
      <c r="BD54" s="9">
        <f t="shared" si="23"/>
        <v>0</v>
      </c>
      <c r="BE54" s="9">
        <f t="shared" si="23"/>
        <v>0</v>
      </c>
      <c r="BF54" s="20">
        <f t="shared" si="6"/>
        <v>2052</v>
      </c>
    </row>
  </sheetData>
  <mergeCells count="65">
    <mergeCell ref="B26:B27"/>
    <mergeCell ref="B54:D54"/>
    <mergeCell ref="C24:C25"/>
    <mergeCell ref="B53:D53"/>
    <mergeCell ref="B32:B33"/>
    <mergeCell ref="C32:C33"/>
    <mergeCell ref="B36:B37"/>
    <mergeCell ref="B52:D52"/>
    <mergeCell ref="B46:B47"/>
    <mergeCell ref="C44:C45"/>
    <mergeCell ref="B3:B7"/>
    <mergeCell ref="C5:C7"/>
    <mergeCell ref="B24:B25"/>
    <mergeCell ref="C26:C27"/>
    <mergeCell ref="C38:C39"/>
    <mergeCell ref="B30:B31"/>
    <mergeCell ref="B20:B21"/>
    <mergeCell ref="C30:C31"/>
    <mergeCell ref="B28:B29"/>
    <mergeCell ref="C28:C29"/>
    <mergeCell ref="R3:U3"/>
    <mergeCell ref="N3:Q3"/>
    <mergeCell ref="AA3:AC3"/>
    <mergeCell ref="J3:L3"/>
    <mergeCell ref="C20:C21"/>
    <mergeCell ref="W3:Y3"/>
    <mergeCell ref="E6:BE6"/>
    <mergeCell ref="AN3:AQ3"/>
    <mergeCell ref="B12:B13"/>
    <mergeCell ref="C4:BE4"/>
    <mergeCell ref="AJ3:AL3"/>
    <mergeCell ref="BF3:BF7"/>
    <mergeCell ref="AE3:AH3"/>
    <mergeCell ref="AR3:AU3"/>
    <mergeCell ref="AW3:AY3"/>
    <mergeCell ref="AZ3:BD3"/>
    <mergeCell ref="F3:H3"/>
    <mergeCell ref="D5:D7"/>
    <mergeCell ref="A8:A54"/>
    <mergeCell ref="B8:B9"/>
    <mergeCell ref="C8:C9"/>
    <mergeCell ref="B10:B11"/>
    <mergeCell ref="C10:C11"/>
    <mergeCell ref="C12:C13"/>
    <mergeCell ref="B44:B45"/>
    <mergeCell ref="C18:C19"/>
    <mergeCell ref="B38:B39"/>
    <mergeCell ref="B48:B49"/>
    <mergeCell ref="A3:A7"/>
    <mergeCell ref="B14:B15"/>
    <mergeCell ref="C16:C17"/>
    <mergeCell ref="B16:B17"/>
    <mergeCell ref="B34:B35"/>
    <mergeCell ref="C34:C35"/>
    <mergeCell ref="C14:C15"/>
    <mergeCell ref="C22:C23"/>
    <mergeCell ref="B18:B19"/>
    <mergeCell ref="B22:B23"/>
    <mergeCell ref="C46:C47"/>
    <mergeCell ref="C48:C49"/>
    <mergeCell ref="C36:C37"/>
    <mergeCell ref="B40:B41"/>
    <mergeCell ref="B42:B43"/>
    <mergeCell ref="C40:C41"/>
    <mergeCell ref="C42:C43"/>
  </mergeCells>
  <phoneticPr fontId="4" type="noConversion"/>
  <printOptions horizontalCentered="1" verticalCentered="1"/>
  <pageMargins left="0.39370078740157483" right="0.39370078740157483" top="0.39370078740157483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2"/>
  <sheetViews>
    <sheetView topLeftCell="A40" zoomScale="120" zoomScaleNormal="120" workbookViewId="0">
      <selection activeCell="V56" sqref="V56"/>
    </sheetView>
  </sheetViews>
  <sheetFormatPr defaultRowHeight="12.75" x14ac:dyDescent="0.2"/>
  <cols>
    <col min="1" max="1" width="4.85546875" customWidth="1"/>
    <col min="2" max="2" width="8.5703125" customWidth="1"/>
    <col min="3" max="3" width="14.28515625" customWidth="1"/>
    <col min="4" max="4" width="6.140625" customWidth="1"/>
    <col min="5" max="5" width="3.28515625" customWidth="1"/>
    <col min="6" max="7" width="3.140625" bestFit="1" customWidth="1"/>
    <col min="8" max="60" width="2.7109375" customWidth="1"/>
  </cols>
  <sheetData>
    <row r="1" spans="1:58" ht="15.75" x14ac:dyDescent="0.25">
      <c r="A1" s="185" t="s">
        <v>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3" spans="1:58" ht="69.75" customHeight="1" x14ac:dyDescent="0.2">
      <c r="A3" s="146" t="s">
        <v>0</v>
      </c>
      <c r="B3" s="162" t="s">
        <v>1</v>
      </c>
      <c r="C3" s="162" t="s">
        <v>2</v>
      </c>
      <c r="D3" s="162" t="s">
        <v>3</v>
      </c>
      <c r="E3" s="3" t="s">
        <v>53</v>
      </c>
      <c r="F3" s="159" t="s">
        <v>26</v>
      </c>
      <c r="G3" s="160"/>
      <c r="H3" s="161"/>
      <c r="I3" s="3" t="s">
        <v>54</v>
      </c>
      <c r="J3" s="159" t="s">
        <v>4</v>
      </c>
      <c r="K3" s="160"/>
      <c r="L3" s="160"/>
      <c r="M3" s="3" t="s">
        <v>61</v>
      </c>
      <c r="N3" s="155" t="s">
        <v>5</v>
      </c>
      <c r="O3" s="155"/>
      <c r="P3" s="155"/>
      <c r="Q3" s="155"/>
      <c r="R3" s="155" t="s">
        <v>6</v>
      </c>
      <c r="S3" s="155"/>
      <c r="T3" s="155"/>
      <c r="U3" s="155"/>
      <c r="V3" s="3" t="s">
        <v>55</v>
      </c>
      <c r="W3" s="155" t="s">
        <v>7</v>
      </c>
      <c r="X3" s="155"/>
      <c r="Y3" s="155"/>
      <c r="Z3" s="4" t="s">
        <v>62</v>
      </c>
      <c r="AA3" s="155" t="s">
        <v>8</v>
      </c>
      <c r="AB3" s="155"/>
      <c r="AC3" s="155"/>
      <c r="AD3" s="4" t="s">
        <v>63</v>
      </c>
      <c r="AE3" s="155" t="s">
        <v>9</v>
      </c>
      <c r="AF3" s="155"/>
      <c r="AG3" s="155"/>
      <c r="AH3" s="155"/>
      <c r="AI3" s="3" t="s">
        <v>56</v>
      </c>
      <c r="AJ3" s="155" t="s">
        <v>10</v>
      </c>
      <c r="AK3" s="155"/>
      <c r="AL3" s="155"/>
      <c r="AM3" s="3" t="s">
        <v>57</v>
      </c>
      <c r="AN3" s="155" t="s">
        <v>11</v>
      </c>
      <c r="AO3" s="155"/>
      <c r="AP3" s="155"/>
      <c r="AQ3" s="155"/>
      <c r="AR3" s="155" t="s">
        <v>12</v>
      </c>
      <c r="AS3" s="155"/>
      <c r="AT3" s="155"/>
      <c r="AU3" s="155"/>
      <c r="AV3" s="3" t="s">
        <v>60</v>
      </c>
      <c r="AW3" s="155" t="s">
        <v>13</v>
      </c>
      <c r="AX3" s="155"/>
      <c r="AY3" s="155"/>
      <c r="AZ3" s="155" t="s">
        <v>14</v>
      </c>
      <c r="BA3" s="155"/>
      <c r="BB3" s="155"/>
      <c r="BC3" s="155"/>
      <c r="BD3" s="155"/>
      <c r="BE3" s="4"/>
    </row>
    <row r="4" spans="1:58" x14ac:dyDescent="0.2">
      <c r="A4" s="146"/>
      <c r="B4" s="163"/>
      <c r="C4" s="163"/>
      <c r="D4" s="163"/>
      <c r="E4" s="152" t="s">
        <v>15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/>
    </row>
    <row r="5" spans="1:58" x14ac:dyDescent="0.2">
      <c r="A5" s="146"/>
      <c r="B5" s="163"/>
      <c r="C5" s="163"/>
      <c r="D5" s="163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</row>
    <row r="6" spans="1:58" x14ac:dyDescent="0.2">
      <c r="A6" s="146"/>
      <c r="B6" s="163"/>
      <c r="C6" s="163"/>
      <c r="D6" s="163"/>
      <c r="E6" s="165" t="s">
        <v>25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7"/>
    </row>
    <row r="7" spans="1:58" x14ac:dyDescent="0.2">
      <c r="A7" s="146"/>
      <c r="B7" s="164"/>
      <c r="C7" s="164"/>
      <c r="D7" s="16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28">
        <v>16</v>
      </c>
      <c r="U7" s="28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27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</row>
    <row r="8" spans="1:58" ht="12.75" customHeight="1" x14ac:dyDescent="0.2">
      <c r="A8" s="162" t="s">
        <v>16</v>
      </c>
      <c r="B8" s="148" t="s">
        <v>76</v>
      </c>
      <c r="C8" s="148" t="s">
        <v>75</v>
      </c>
      <c r="D8" s="75" t="s">
        <v>17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95">
        <v>0</v>
      </c>
      <c r="W8" s="95">
        <v>0</v>
      </c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6"/>
    </row>
    <row r="9" spans="1:58" x14ac:dyDescent="0.2">
      <c r="A9" s="163"/>
      <c r="B9" s="149"/>
      <c r="C9" s="149"/>
      <c r="D9" s="75" t="s">
        <v>18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95">
        <v>0</v>
      </c>
      <c r="W9" s="95">
        <v>0</v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6"/>
    </row>
    <row r="10" spans="1:58" ht="13.5" customHeight="1" x14ac:dyDescent="0.2">
      <c r="A10" s="163"/>
      <c r="B10" s="144" t="s">
        <v>77</v>
      </c>
      <c r="C10" s="147" t="s">
        <v>101</v>
      </c>
      <c r="D10" s="39" t="s">
        <v>17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73" t="s">
        <v>64</v>
      </c>
      <c r="U10" s="5"/>
      <c r="V10" s="73">
        <v>0</v>
      </c>
      <c r="W10" s="73">
        <v>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20">
        <f t="shared" ref="BF10:BF52" si="0">SUM(E10:BE10)</f>
        <v>0</v>
      </c>
    </row>
    <row r="11" spans="1:58" x14ac:dyDescent="0.2">
      <c r="A11" s="163"/>
      <c r="B11" s="145"/>
      <c r="C11" s="147"/>
      <c r="D11" s="39" t="s">
        <v>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4"/>
      <c r="U11" s="5"/>
      <c r="V11" s="73">
        <v>0</v>
      </c>
      <c r="W11" s="73">
        <v>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20">
        <f t="shared" si="0"/>
        <v>0</v>
      </c>
    </row>
    <row r="12" spans="1:58" ht="12.75" customHeight="1" x14ac:dyDescent="0.2">
      <c r="A12" s="163"/>
      <c r="B12" s="144" t="s">
        <v>78</v>
      </c>
      <c r="C12" s="147" t="s">
        <v>102</v>
      </c>
      <c r="D12" s="39" t="s">
        <v>17</v>
      </c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1"/>
      <c r="R12" s="11"/>
      <c r="S12" s="11"/>
      <c r="T12" s="173" t="s">
        <v>64</v>
      </c>
      <c r="U12" s="29"/>
      <c r="V12" s="73">
        <v>0</v>
      </c>
      <c r="W12" s="73"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0"/>
      <c r="AI12" s="10"/>
      <c r="AJ12" s="10"/>
      <c r="AK12" s="10"/>
      <c r="AL12" s="11"/>
      <c r="AM12" s="10"/>
      <c r="AN12" s="10"/>
      <c r="AO12" s="10"/>
      <c r="AP12" s="10"/>
      <c r="AQ12" s="10"/>
      <c r="AR12" s="10"/>
      <c r="AS12" s="10"/>
      <c r="AT12" s="10"/>
      <c r="AU12" s="65"/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20">
        <f t="shared" si="0"/>
        <v>0</v>
      </c>
    </row>
    <row r="13" spans="1:58" x14ac:dyDescent="0.2">
      <c r="A13" s="163"/>
      <c r="B13" s="145"/>
      <c r="C13" s="147"/>
      <c r="D13" s="39" t="s">
        <v>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4"/>
      <c r="U13" s="29"/>
      <c r="V13" s="73">
        <v>0</v>
      </c>
      <c r="W13" s="73">
        <v>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65"/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20">
        <f t="shared" si="0"/>
        <v>0</v>
      </c>
    </row>
    <row r="14" spans="1:58" x14ac:dyDescent="0.2">
      <c r="A14" s="163"/>
      <c r="B14" s="144" t="s">
        <v>79</v>
      </c>
      <c r="C14" s="147" t="s">
        <v>19</v>
      </c>
      <c r="D14" s="39" t="s">
        <v>17</v>
      </c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26"/>
      <c r="V14" s="73">
        <v>0</v>
      </c>
      <c r="W14" s="73">
        <v>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0"/>
      <c r="AI14" s="10"/>
      <c r="AJ14" s="10"/>
      <c r="AK14" s="10"/>
      <c r="AL14" s="11"/>
      <c r="AM14" s="10"/>
      <c r="AN14" s="10"/>
      <c r="AO14" s="10"/>
      <c r="AP14" s="10"/>
      <c r="AQ14" s="10"/>
      <c r="AR14" s="10"/>
      <c r="AS14" s="10"/>
      <c r="AT14" s="10"/>
      <c r="AU14" s="10"/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20">
        <f t="shared" si="0"/>
        <v>0</v>
      </c>
    </row>
    <row r="15" spans="1:58" x14ac:dyDescent="0.2">
      <c r="A15" s="163"/>
      <c r="B15" s="145"/>
      <c r="C15" s="147"/>
      <c r="D15" s="39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6"/>
      <c r="V15" s="73">
        <v>0</v>
      </c>
      <c r="W15" s="73">
        <v>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0"/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20">
        <f t="shared" si="0"/>
        <v>0</v>
      </c>
    </row>
    <row r="16" spans="1:58" ht="12.75" customHeight="1" x14ac:dyDescent="0.2">
      <c r="A16" s="163"/>
      <c r="B16" s="144" t="s">
        <v>80</v>
      </c>
      <c r="C16" s="144" t="s">
        <v>84</v>
      </c>
      <c r="D16" s="39" t="s">
        <v>17</v>
      </c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3">
        <v>0</v>
      </c>
      <c r="W16" s="73">
        <v>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0"/>
      <c r="AI16" s="10"/>
      <c r="AJ16" s="10"/>
      <c r="AK16" s="10"/>
      <c r="AL16" s="11"/>
      <c r="AM16" s="10"/>
      <c r="AN16" s="10"/>
      <c r="AO16" s="10"/>
      <c r="AP16" s="10"/>
      <c r="AQ16" s="173" t="s">
        <v>64</v>
      </c>
      <c r="AR16" s="10"/>
      <c r="AS16" s="10"/>
      <c r="AT16" s="10"/>
      <c r="AU16" s="26"/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20">
        <f t="shared" si="0"/>
        <v>0</v>
      </c>
    </row>
    <row r="17" spans="1:58" x14ac:dyDescent="0.2">
      <c r="A17" s="163"/>
      <c r="B17" s="145"/>
      <c r="C17" s="145"/>
      <c r="D17" s="39" t="s">
        <v>18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"/>
      <c r="V17" s="73">
        <v>0</v>
      </c>
      <c r="W17" s="73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4"/>
      <c r="AR17" s="17"/>
      <c r="AS17" s="17"/>
      <c r="AT17" s="17"/>
      <c r="AU17" s="26"/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20">
        <f t="shared" si="0"/>
        <v>0</v>
      </c>
    </row>
    <row r="18" spans="1:58" x14ac:dyDescent="0.2">
      <c r="A18" s="163"/>
      <c r="B18" s="144" t="s">
        <v>81</v>
      </c>
      <c r="C18" s="147" t="s">
        <v>20</v>
      </c>
      <c r="D18" s="39" t="s">
        <v>17</v>
      </c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26"/>
      <c r="V18" s="73">
        <v>0</v>
      </c>
      <c r="W18" s="73">
        <v>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0"/>
      <c r="AI18" s="10"/>
      <c r="AJ18" s="10"/>
      <c r="AK18" s="10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20">
        <f t="shared" si="0"/>
        <v>0</v>
      </c>
    </row>
    <row r="19" spans="1:58" x14ac:dyDescent="0.2">
      <c r="A19" s="163"/>
      <c r="B19" s="145"/>
      <c r="C19" s="147"/>
      <c r="D19" s="39" t="s">
        <v>18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6"/>
      <c r="V19" s="73">
        <v>0</v>
      </c>
      <c r="W19" s="73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0"/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20">
        <f t="shared" si="0"/>
        <v>0</v>
      </c>
    </row>
    <row r="20" spans="1:58" ht="12.75" customHeight="1" x14ac:dyDescent="0.2">
      <c r="A20" s="163"/>
      <c r="B20" s="144" t="s">
        <v>82</v>
      </c>
      <c r="C20" s="147" t="s">
        <v>21</v>
      </c>
      <c r="D20" s="39" t="s">
        <v>17</v>
      </c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29"/>
      <c r="U20" s="11"/>
      <c r="V20" s="73">
        <v>0</v>
      </c>
      <c r="W20" s="73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0"/>
      <c r="AI20" s="10"/>
      <c r="AJ20" s="10"/>
      <c r="AK20" s="10"/>
      <c r="AL20" s="11"/>
      <c r="AM20" s="10"/>
      <c r="AN20" s="10"/>
      <c r="AO20" s="10"/>
      <c r="AP20" s="10"/>
      <c r="AQ20" s="10"/>
      <c r="AR20" s="10"/>
      <c r="AS20" s="10"/>
      <c r="AT20" s="10"/>
      <c r="AU20" s="10"/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20">
        <f t="shared" si="0"/>
        <v>0</v>
      </c>
    </row>
    <row r="21" spans="1:58" x14ac:dyDescent="0.2">
      <c r="A21" s="163"/>
      <c r="B21" s="145"/>
      <c r="C21" s="147"/>
      <c r="D21" s="39" t="s">
        <v>18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9"/>
      <c r="U21" s="11"/>
      <c r="V21" s="73">
        <v>0</v>
      </c>
      <c r="W21" s="73">
        <v>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0"/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20">
        <f t="shared" si="0"/>
        <v>0</v>
      </c>
    </row>
    <row r="22" spans="1:58" x14ac:dyDescent="0.2">
      <c r="A22" s="163"/>
      <c r="B22" s="144" t="s">
        <v>83</v>
      </c>
      <c r="C22" s="147" t="s">
        <v>22</v>
      </c>
      <c r="D22" s="39" t="s">
        <v>17</v>
      </c>
      <c r="E22" s="10"/>
      <c r="F22" s="10"/>
      <c r="G22" s="10"/>
      <c r="H22" s="10"/>
      <c r="I22" s="10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26"/>
      <c r="U22" s="11"/>
      <c r="V22" s="73">
        <v>0</v>
      </c>
      <c r="W22" s="73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  <c r="AI22" s="10"/>
      <c r="AJ22" s="10"/>
      <c r="AK22" s="10"/>
      <c r="AL22" s="11"/>
      <c r="AM22" s="10"/>
      <c r="AN22" s="10"/>
      <c r="AO22" s="10"/>
      <c r="AP22" s="10"/>
      <c r="AQ22" s="173" t="s">
        <v>64</v>
      </c>
      <c r="AR22" s="10"/>
      <c r="AS22" s="10"/>
      <c r="AT22" s="10"/>
      <c r="AU22" s="10"/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20">
        <f t="shared" si="0"/>
        <v>0</v>
      </c>
    </row>
    <row r="23" spans="1:58" x14ac:dyDescent="0.2">
      <c r="A23" s="163"/>
      <c r="B23" s="145"/>
      <c r="C23" s="147"/>
      <c r="D23" s="39" t="s">
        <v>18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6"/>
      <c r="U23" s="11"/>
      <c r="V23" s="73">
        <v>0</v>
      </c>
      <c r="W23" s="73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4"/>
      <c r="AR23" s="17"/>
      <c r="AS23" s="17"/>
      <c r="AT23" s="17"/>
      <c r="AU23" s="17"/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20">
        <f t="shared" si="0"/>
        <v>0</v>
      </c>
    </row>
    <row r="24" spans="1:58" ht="12.75" customHeight="1" x14ac:dyDescent="0.2">
      <c r="A24" s="163"/>
      <c r="B24" s="144" t="s">
        <v>111</v>
      </c>
      <c r="C24" s="147" t="s">
        <v>70</v>
      </c>
      <c r="D24" s="39" t="s">
        <v>17</v>
      </c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3">
        <v>0</v>
      </c>
      <c r="W24" s="73">
        <v>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0"/>
      <c r="AI24" s="10"/>
      <c r="AJ24" s="10"/>
      <c r="AK24" s="10"/>
      <c r="AL24" s="11"/>
      <c r="AM24" s="10"/>
      <c r="AN24" s="10"/>
      <c r="AO24" s="10"/>
      <c r="AP24" s="10"/>
      <c r="AQ24" s="177" t="s">
        <v>142</v>
      </c>
      <c r="AR24" s="10"/>
      <c r="AS24" s="10"/>
      <c r="AT24" s="10"/>
      <c r="AU24" s="29"/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20">
        <f t="shared" si="0"/>
        <v>0</v>
      </c>
    </row>
    <row r="25" spans="1:58" x14ac:dyDescent="0.2">
      <c r="A25" s="163"/>
      <c r="B25" s="145"/>
      <c r="C25" s="147"/>
      <c r="D25" s="39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73">
        <v>0</v>
      </c>
      <c r="W25" s="73">
        <v>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78"/>
      <c r="AR25" s="11"/>
      <c r="AS25" s="11"/>
      <c r="AT25" s="11"/>
      <c r="AU25" s="29"/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20">
        <f t="shared" si="0"/>
        <v>0</v>
      </c>
    </row>
    <row r="26" spans="1:58" ht="12.75" customHeight="1" x14ac:dyDescent="0.2">
      <c r="A26" s="163"/>
      <c r="B26" s="144" t="s">
        <v>119</v>
      </c>
      <c r="C26" s="144" t="s">
        <v>90</v>
      </c>
      <c r="D26" s="39" t="s">
        <v>17</v>
      </c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29"/>
      <c r="U26" s="11"/>
      <c r="V26" s="73">
        <v>0</v>
      </c>
      <c r="W26" s="73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0"/>
      <c r="AI26" s="10"/>
      <c r="AJ26" s="10"/>
      <c r="AK26" s="10"/>
      <c r="AL26" s="11"/>
      <c r="AM26" s="10"/>
      <c r="AN26" s="10"/>
      <c r="AO26" s="10"/>
      <c r="AP26" s="10"/>
      <c r="AQ26" s="178"/>
      <c r="AR26" s="10"/>
      <c r="AS26" s="10"/>
      <c r="AT26" s="10"/>
      <c r="AU26" s="10"/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20">
        <f t="shared" si="0"/>
        <v>0</v>
      </c>
    </row>
    <row r="27" spans="1:58" x14ac:dyDescent="0.2">
      <c r="A27" s="163"/>
      <c r="B27" s="145"/>
      <c r="C27" s="145"/>
      <c r="D27" s="39" t="s">
        <v>18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9"/>
      <c r="U27" s="11"/>
      <c r="V27" s="73">
        <v>0</v>
      </c>
      <c r="W27" s="73">
        <v>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9"/>
      <c r="AR27" s="17"/>
      <c r="AS27" s="17"/>
      <c r="AT27" s="17"/>
      <c r="AU27" s="17"/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20">
        <f t="shared" si="0"/>
        <v>0</v>
      </c>
    </row>
    <row r="28" spans="1:58" ht="12.75" customHeight="1" x14ac:dyDescent="0.2">
      <c r="A28" s="163"/>
      <c r="B28" s="144" t="s">
        <v>113</v>
      </c>
      <c r="C28" s="144" t="s">
        <v>120</v>
      </c>
      <c r="D28" s="39" t="s">
        <v>17</v>
      </c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65"/>
      <c r="U28" s="11"/>
      <c r="V28" s="73">
        <v>0</v>
      </c>
      <c r="W28" s="73"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0"/>
      <c r="AI28" s="10"/>
      <c r="AJ28" s="10"/>
      <c r="AK28" s="10"/>
      <c r="AL28" s="11"/>
      <c r="AM28" s="10"/>
      <c r="AN28" s="10"/>
      <c r="AO28" s="10"/>
      <c r="AP28" s="10"/>
      <c r="AQ28" s="10"/>
      <c r="AR28" s="10"/>
      <c r="AS28" s="10"/>
      <c r="AT28" s="10"/>
      <c r="AU28" s="171" t="s">
        <v>67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20">
        <f t="shared" si="0"/>
        <v>0</v>
      </c>
    </row>
    <row r="29" spans="1:58" x14ac:dyDescent="0.2">
      <c r="A29" s="163"/>
      <c r="B29" s="145"/>
      <c r="C29" s="145"/>
      <c r="D29" s="39" t="s">
        <v>18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65"/>
      <c r="U29" s="11"/>
      <c r="V29" s="73">
        <v>0</v>
      </c>
      <c r="W29" s="73">
        <v>0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2"/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20">
        <f t="shared" si="0"/>
        <v>0</v>
      </c>
    </row>
    <row r="30" spans="1:58" ht="12.75" customHeight="1" x14ac:dyDescent="0.2">
      <c r="A30" s="163"/>
      <c r="B30" s="144" t="s">
        <v>121</v>
      </c>
      <c r="C30" s="144" t="s">
        <v>122</v>
      </c>
      <c r="D30" s="39" t="s">
        <v>17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73">
        <v>0</v>
      </c>
      <c r="W30" s="73">
        <v>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73" t="s">
        <v>64</v>
      </c>
      <c r="AR30" s="11"/>
      <c r="AS30" s="11"/>
      <c r="AT30" s="11"/>
      <c r="AU30" s="10"/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20">
        <f t="shared" si="0"/>
        <v>0</v>
      </c>
    </row>
    <row r="31" spans="1:58" x14ac:dyDescent="0.2">
      <c r="A31" s="163"/>
      <c r="B31" s="145"/>
      <c r="C31" s="145"/>
      <c r="D31" s="39" t="s">
        <v>18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73">
        <v>0</v>
      </c>
      <c r="W31" s="73">
        <v>0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74"/>
      <c r="AR31" s="11"/>
      <c r="AS31" s="11"/>
      <c r="AT31" s="11"/>
      <c r="AU31" s="10"/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20">
        <f t="shared" si="0"/>
        <v>0</v>
      </c>
    </row>
    <row r="32" spans="1:58" ht="12.75" customHeight="1" x14ac:dyDescent="0.2">
      <c r="A32" s="163"/>
      <c r="B32" s="150" t="s">
        <v>115</v>
      </c>
      <c r="C32" s="150" t="s">
        <v>86</v>
      </c>
      <c r="D32" s="75" t="s">
        <v>17</v>
      </c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95">
        <v>0</v>
      </c>
      <c r="W32" s="95"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5"/>
      <c r="AI32" s="45"/>
      <c r="AJ32" s="45"/>
      <c r="AK32" s="45"/>
      <c r="AL32" s="46"/>
      <c r="AM32" s="45"/>
      <c r="AN32" s="45"/>
      <c r="AO32" s="45"/>
      <c r="AP32" s="45"/>
      <c r="AQ32" s="45"/>
      <c r="AR32" s="45"/>
      <c r="AS32" s="45"/>
      <c r="AT32" s="45"/>
      <c r="AU32" s="45"/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87">
        <f t="shared" si="0"/>
        <v>0</v>
      </c>
    </row>
    <row r="33" spans="1:58" ht="17.25" customHeight="1" x14ac:dyDescent="0.2">
      <c r="A33" s="163"/>
      <c r="B33" s="151"/>
      <c r="C33" s="151"/>
      <c r="D33" s="75" t="s">
        <v>18</v>
      </c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95">
        <v>0</v>
      </c>
      <c r="W33" s="95"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5"/>
      <c r="AI33" s="45"/>
      <c r="AJ33" s="45"/>
      <c r="AK33" s="45"/>
      <c r="AL33" s="46"/>
      <c r="AM33" s="45"/>
      <c r="AN33" s="45"/>
      <c r="AO33" s="45"/>
      <c r="AP33" s="45"/>
      <c r="AQ33" s="45"/>
      <c r="AR33" s="45"/>
      <c r="AS33" s="45"/>
      <c r="AT33" s="45"/>
      <c r="AU33" s="45"/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87">
        <f t="shared" si="0"/>
        <v>0</v>
      </c>
    </row>
    <row r="34" spans="1:58" ht="12" customHeight="1" x14ac:dyDescent="0.2">
      <c r="A34" s="163"/>
      <c r="B34" s="144" t="s">
        <v>123</v>
      </c>
      <c r="C34" s="147" t="s">
        <v>124</v>
      </c>
      <c r="D34" s="39" t="s">
        <v>17</v>
      </c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75" t="s">
        <v>64</v>
      </c>
      <c r="U34" s="11"/>
      <c r="V34" s="73">
        <v>0</v>
      </c>
      <c r="W34" s="73">
        <v>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/>
      <c r="AI34" s="10"/>
      <c r="AJ34" s="10"/>
      <c r="AK34" s="10"/>
      <c r="AL34" s="11"/>
      <c r="AM34" s="10"/>
      <c r="AN34" s="10"/>
      <c r="AO34" s="10"/>
      <c r="AP34" s="10"/>
      <c r="AQ34" s="10"/>
      <c r="AR34" s="10"/>
      <c r="AS34" s="10"/>
      <c r="AT34" s="10"/>
      <c r="AU34" s="10"/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87">
        <f t="shared" si="0"/>
        <v>0</v>
      </c>
    </row>
    <row r="35" spans="1:58" ht="13.5" customHeight="1" x14ac:dyDescent="0.2">
      <c r="A35" s="163"/>
      <c r="B35" s="145"/>
      <c r="C35" s="147"/>
      <c r="D35" s="39" t="s">
        <v>18</v>
      </c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76"/>
      <c r="U35" s="11"/>
      <c r="V35" s="73">
        <v>0</v>
      </c>
      <c r="W35" s="73">
        <v>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0"/>
      <c r="AI35" s="10"/>
      <c r="AJ35" s="10"/>
      <c r="AK35" s="10"/>
      <c r="AL35" s="11"/>
      <c r="AM35" s="10"/>
      <c r="AN35" s="10"/>
      <c r="AO35" s="10"/>
      <c r="AP35" s="10"/>
      <c r="AQ35" s="10"/>
      <c r="AR35" s="10"/>
      <c r="AS35" s="10"/>
      <c r="AT35" s="10"/>
      <c r="AU35" s="10"/>
      <c r="AV35" s="73">
        <v>0</v>
      </c>
      <c r="AW35" s="73">
        <v>0</v>
      </c>
      <c r="AX35" s="73">
        <v>0</v>
      </c>
      <c r="AY35" s="73">
        <v>0</v>
      </c>
      <c r="AZ35" s="73">
        <v>0</v>
      </c>
      <c r="BA35" s="73">
        <v>0</v>
      </c>
      <c r="BB35" s="73">
        <v>0</v>
      </c>
      <c r="BC35" s="73">
        <v>0</v>
      </c>
      <c r="BD35" s="73">
        <v>0</v>
      </c>
      <c r="BE35" s="73">
        <v>0</v>
      </c>
      <c r="BF35" s="87">
        <f t="shared" si="0"/>
        <v>0</v>
      </c>
    </row>
    <row r="36" spans="1:58" ht="11.25" customHeight="1" x14ac:dyDescent="0.2">
      <c r="A36" s="163"/>
      <c r="B36" s="144" t="s">
        <v>116</v>
      </c>
      <c r="C36" s="144" t="s">
        <v>126</v>
      </c>
      <c r="D36" s="39" t="s">
        <v>17</v>
      </c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  <c r="T36" s="175" t="s">
        <v>64</v>
      </c>
      <c r="U36" s="11"/>
      <c r="V36" s="73">
        <v>0</v>
      </c>
      <c r="W36" s="73">
        <v>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0"/>
      <c r="AI36" s="10"/>
      <c r="AJ36" s="10"/>
      <c r="AK36" s="10"/>
      <c r="AL36" s="11"/>
      <c r="AM36" s="10"/>
      <c r="AN36" s="10"/>
      <c r="AO36" s="10"/>
      <c r="AP36" s="10"/>
      <c r="AQ36" s="10"/>
      <c r="AR36" s="10"/>
      <c r="AS36" s="10"/>
      <c r="AT36" s="10"/>
      <c r="AU36" s="26"/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87">
        <f t="shared" si="0"/>
        <v>0</v>
      </c>
    </row>
    <row r="37" spans="1:58" ht="11.25" customHeight="1" x14ac:dyDescent="0.2">
      <c r="A37" s="163"/>
      <c r="B37" s="145"/>
      <c r="C37" s="145"/>
      <c r="D37" s="39" t="s">
        <v>18</v>
      </c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  <c r="T37" s="176"/>
      <c r="U37" s="11"/>
      <c r="V37" s="73">
        <v>0</v>
      </c>
      <c r="W37" s="73">
        <v>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0"/>
      <c r="AI37" s="10"/>
      <c r="AJ37" s="10"/>
      <c r="AK37" s="10"/>
      <c r="AL37" s="11"/>
      <c r="AM37" s="10"/>
      <c r="AN37" s="10"/>
      <c r="AO37" s="10"/>
      <c r="AP37" s="10"/>
      <c r="AQ37" s="10"/>
      <c r="AR37" s="10"/>
      <c r="AS37" s="10"/>
      <c r="AT37" s="10"/>
      <c r="AU37" s="26"/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87">
        <f t="shared" si="0"/>
        <v>0</v>
      </c>
    </row>
    <row r="38" spans="1:58" ht="12.75" customHeight="1" x14ac:dyDescent="0.2">
      <c r="A38" s="163"/>
      <c r="B38" s="144" t="s">
        <v>125</v>
      </c>
      <c r="C38" s="144" t="s">
        <v>127</v>
      </c>
      <c r="D38" s="39" t="s">
        <v>17</v>
      </c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71" t="s">
        <v>67</v>
      </c>
      <c r="V38" s="73">
        <v>0</v>
      </c>
      <c r="W38" s="73">
        <v>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0"/>
      <c r="AI38" s="10"/>
      <c r="AJ38" s="10"/>
      <c r="AK38" s="10"/>
      <c r="AL38" s="11"/>
      <c r="AM38" s="10"/>
      <c r="AN38" s="10"/>
      <c r="AO38" s="10"/>
      <c r="AP38" s="10"/>
      <c r="AQ38" s="10"/>
      <c r="AR38" s="10"/>
      <c r="AS38" s="10"/>
      <c r="AT38" s="10"/>
      <c r="AU38" s="26"/>
      <c r="AV38" s="73">
        <v>0</v>
      </c>
      <c r="AW38" s="73">
        <v>0</v>
      </c>
      <c r="AX38" s="73"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3">
        <v>0</v>
      </c>
      <c r="BE38" s="73">
        <v>0</v>
      </c>
      <c r="BF38" s="87">
        <f t="shared" si="0"/>
        <v>0</v>
      </c>
    </row>
    <row r="39" spans="1:58" ht="13.5" customHeight="1" x14ac:dyDescent="0.2">
      <c r="A39" s="163"/>
      <c r="B39" s="145"/>
      <c r="C39" s="145"/>
      <c r="D39" s="39" t="s">
        <v>18</v>
      </c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72"/>
      <c r="V39" s="73">
        <v>0</v>
      </c>
      <c r="W39" s="73">
        <v>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0"/>
      <c r="AI39" s="10"/>
      <c r="AJ39" s="10"/>
      <c r="AK39" s="10"/>
      <c r="AL39" s="11"/>
      <c r="AM39" s="10"/>
      <c r="AN39" s="10"/>
      <c r="AO39" s="10"/>
      <c r="AP39" s="10"/>
      <c r="AQ39" s="10"/>
      <c r="AR39" s="10"/>
      <c r="AS39" s="10"/>
      <c r="AT39" s="10"/>
      <c r="AU39" s="26"/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87">
        <f t="shared" si="0"/>
        <v>0</v>
      </c>
    </row>
    <row r="40" spans="1:58" ht="12.75" customHeight="1" x14ac:dyDescent="0.2">
      <c r="A40" s="163"/>
      <c r="B40" s="144" t="s">
        <v>128</v>
      </c>
      <c r="C40" s="144" t="s">
        <v>141</v>
      </c>
      <c r="D40" s="39" t="s">
        <v>17</v>
      </c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73">
        <v>0</v>
      </c>
      <c r="W40" s="73">
        <v>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0"/>
      <c r="AI40" s="10"/>
      <c r="AJ40" s="10"/>
      <c r="AK40" s="10"/>
      <c r="AL40" s="11"/>
      <c r="AM40" s="10"/>
      <c r="AN40" s="10"/>
      <c r="AO40" s="10"/>
      <c r="AP40" s="10"/>
      <c r="AQ40" s="173" t="s">
        <v>64</v>
      </c>
      <c r="AR40" s="10"/>
      <c r="AS40" s="10"/>
      <c r="AT40" s="10"/>
      <c r="AU40" s="26"/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87">
        <f t="shared" si="0"/>
        <v>0</v>
      </c>
    </row>
    <row r="41" spans="1:58" ht="11.25" customHeight="1" x14ac:dyDescent="0.2">
      <c r="A41" s="163"/>
      <c r="B41" s="145"/>
      <c r="C41" s="145"/>
      <c r="D41" s="39" t="s">
        <v>18</v>
      </c>
      <c r="E41" s="10"/>
      <c r="F41" s="10"/>
      <c r="G41" s="10"/>
      <c r="H41" s="10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73">
        <v>0</v>
      </c>
      <c r="W41" s="73">
        <v>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0"/>
      <c r="AI41" s="10"/>
      <c r="AJ41" s="10"/>
      <c r="AK41" s="10"/>
      <c r="AL41" s="11"/>
      <c r="AM41" s="10"/>
      <c r="AN41" s="10"/>
      <c r="AO41" s="10"/>
      <c r="AP41" s="10"/>
      <c r="AQ41" s="174"/>
      <c r="AR41" s="10"/>
      <c r="AS41" s="10"/>
      <c r="AT41" s="10"/>
      <c r="AU41" s="26"/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3">
        <v>0</v>
      </c>
      <c r="BD41" s="73">
        <v>0</v>
      </c>
      <c r="BE41" s="73">
        <v>0</v>
      </c>
      <c r="BF41" s="87">
        <f t="shared" si="0"/>
        <v>0</v>
      </c>
    </row>
    <row r="42" spans="1:58" ht="12.75" customHeight="1" x14ac:dyDescent="0.2">
      <c r="A42" s="163"/>
      <c r="B42" s="144" t="s">
        <v>129</v>
      </c>
      <c r="C42" s="144" t="s">
        <v>130</v>
      </c>
      <c r="D42" s="39" t="s">
        <v>17</v>
      </c>
      <c r="E42" s="33"/>
      <c r="F42" s="33"/>
      <c r="G42" s="33"/>
      <c r="H42" s="33"/>
      <c r="I42" s="33"/>
      <c r="J42" s="33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171" t="s">
        <v>67</v>
      </c>
      <c r="V42" s="73">
        <v>0</v>
      </c>
      <c r="W42" s="73">
        <v>0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0"/>
      <c r="AI42" s="10"/>
      <c r="AJ42" s="10"/>
      <c r="AK42" s="10"/>
      <c r="AL42" s="11"/>
      <c r="AM42" s="10"/>
      <c r="AN42" s="10"/>
      <c r="AO42" s="10"/>
      <c r="AP42" s="10"/>
      <c r="AQ42" s="10"/>
      <c r="AR42" s="10"/>
      <c r="AS42" s="10"/>
      <c r="AT42" s="10"/>
      <c r="AU42" s="26"/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0</v>
      </c>
      <c r="BF42" s="87">
        <f t="shared" si="0"/>
        <v>0</v>
      </c>
    </row>
    <row r="43" spans="1:58" ht="12.75" customHeight="1" x14ac:dyDescent="0.2">
      <c r="A43" s="163"/>
      <c r="B43" s="145"/>
      <c r="C43" s="145"/>
      <c r="D43" s="39" t="s">
        <v>18</v>
      </c>
      <c r="E43" s="33"/>
      <c r="F43" s="33"/>
      <c r="G43" s="33"/>
      <c r="H43" s="33"/>
      <c r="I43" s="33"/>
      <c r="J43" s="33"/>
      <c r="K43" s="33"/>
      <c r="L43" s="31"/>
      <c r="M43" s="31"/>
      <c r="N43" s="31"/>
      <c r="O43" s="31"/>
      <c r="P43" s="31"/>
      <c r="Q43" s="31"/>
      <c r="R43" s="31"/>
      <c r="S43" s="31"/>
      <c r="T43" s="31"/>
      <c r="U43" s="172"/>
      <c r="V43" s="73">
        <v>0</v>
      </c>
      <c r="W43" s="73">
        <v>0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3"/>
      <c r="AI43" s="33"/>
      <c r="AJ43" s="33"/>
      <c r="AK43" s="33"/>
      <c r="AL43" s="31"/>
      <c r="AM43" s="33"/>
      <c r="AN43" s="33"/>
      <c r="AO43" s="33"/>
      <c r="AP43" s="33"/>
      <c r="AQ43" s="33"/>
      <c r="AR43" s="33"/>
      <c r="AS43" s="33"/>
      <c r="AT43" s="35"/>
      <c r="AU43" s="35"/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0</v>
      </c>
      <c r="BC43" s="73">
        <v>0</v>
      </c>
      <c r="BD43" s="73">
        <v>0</v>
      </c>
      <c r="BE43" s="73">
        <v>0</v>
      </c>
      <c r="BF43" s="87">
        <f t="shared" si="0"/>
        <v>0</v>
      </c>
    </row>
    <row r="44" spans="1:58" ht="12.75" customHeight="1" x14ac:dyDescent="0.2">
      <c r="A44" s="163"/>
      <c r="B44" s="180" t="s">
        <v>135</v>
      </c>
      <c r="C44" s="180" t="s">
        <v>138</v>
      </c>
      <c r="D44" s="86" t="s">
        <v>17</v>
      </c>
      <c r="E44" s="45"/>
      <c r="F44" s="45"/>
      <c r="G44" s="45"/>
      <c r="H44" s="45"/>
      <c r="I44" s="45"/>
      <c r="J44" s="45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8"/>
      <c r="V44" s="95">
        <v>0</v>
      </c>
      <c r="W44" s="95">
        <v>0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5"/>
      <c r="AI44" s="45"/>
      <c r="AJ44" s="45"/>
      <c r="AK44" s="45"/>
      <c r="AL44" s="46"/>
      <c r="AM44" s="45"/>
      <c r="AN44" s="45"/>
      <c r="AO44" s="45"/>
      <c r="AP44" s="45"/>
      <c r="AQ44" s="45"/>
      <c r="AR44" s="45"/>
      <c r="AS44" s="45"/>
      <c r="AT44" s="47"/>
      <c r="AU44" s="47"/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87">
        <f t="shared" si="0"/>
        <v>0</v>
      </c>
    </row>
    <row r="45" spans="1:58" ht="12.75" customHeight="1" x14ac:dyDescent="0.2">
      <c r="A45" s="163"/>
      <c r="B45" s="181"/>
      <c r="C45" s="181"/>
      <c r="D45" s="86" t="s">
        <v>18</v>
      </c>
      <c r="E45" s="45"/>
      <c r="F45" s="45"/>
      <c r="G45" s="45"/>
      <c r="H45" s="45"/>
      <c r="I45" s="45"/>
      <c r="J45" s="45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8"/>
      <c r="V45" s="95">
        <v>0</v>
      </c>
      <c r="W45" s="95">
        <v>0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5"/>
      <c r="AI45" s="45"/>
      <c r="AJ45" s="45"/>
      <c r="AK45" s="45"/>
      <c r="AL45" s="46"/>
      <c r="AM45" s="45"/>
      <c r="AN45" s="45"/>
      <c r="AO45" s="45"/>
      <c r="AP45" s="45"/>
      <c r="AQ45" s="45"/>
      <c r="AR45" s="45"/>
      <c r="AS45" s="45"/>
      <c r="AT45" s="47"/>
      <c r="AU45" s="47"/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87">
        <f t="shared" si="0"/>
        <v>0</v>
      </c>
    </row>
    <row r="46" spans="1:58" ht="12.75" customHeight="1" x14ac:dyDescent="0.2">
      <c r="A46" s="163"/>
      <c r="B46" s="144" t="s">
        <v>136</v>
      </c>
      <c r="C46" s="144" t="s">
        <v>139</v>
      </c>
      <c r="D46" s="39" t="s">
        <v>17</v>
      </c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P46" s="31"/>
      <c r="Q46" s="31"/>
      <c r="R46" s="31"/>
      <c r="S46" s="31"/>
      <c r="T46" s="31"/>
      <c r="U46" s="60"/>
      <c r="V46" s="73">
        <v>0</v>
      </c>
      <c r="W46" s="73">
        <v>0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3"/>
      <c r="AI46" s="33"/>
      <c r="AJ46" s="33"/>
      <c r="AK46" s="33"/>
      <c r="AL46" s="31"/>
      <c r="AM46" s="33"/>
      <c r="AN46" s="33"/>
      <c r="AO46" s="33"/>
      <c r="AP46" s="33"/>
      <c r="AQ46" s="33"/>
      <c r="AR46" s="33"/>
      <c r="AS46" s="33"/>
      <c r="AT46" s="35"/>
      <c r="AU46" s="182" t="s">
        <v>143</v>
      </c>
      <c r="AV46" s="73">
        <v>0</v>
      </c>
      <c r="AW46" s="73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87">
        <f t="shared" si="0"/>
        <v>0</v>
      </c>
    </row>
    <row r="47" spans="1:58" ht="12.75" customHeight="1" x14ac:dyDescent="0.2">
      <c r="A47" s="163"/>
      <c r="B47" s="145"/>
      <c r="C47" s="145"/>
      <c r="D47" s="39" t="s">
        <v>18</v>
      </c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P47" s="31"/>
      <c r="Q47" s="31"/>
      <c r="R47" s="31"/>
      <c r="S47" s="31"/>
      <c r="T47" s="31"/>
      <c r="U47" s="60"/>
      <c r="V47" s="73">
        <v>0</v>
      </c>
      <c r="W47" s="73">
        <v>0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3"/>
      <c r="AI47" s="33"/>
      <c r="AJ47" s="33"/>
      <c r="AK47" s="33"/>
      <c r="AL47" s="31"/>
      <c r="AM47" s="33"/>
      <c r="AN47" s="33"/>
      <c r="AO47" s="33"/>
      <c r="AP47" s="33"/>
      <c r="AQ47" s="33"/>
      <c r="AR47" s="33"/>
      <c r="AS47" s="33"/>
      <c r="AT47" s="35"/>
      <c r="AU47" s="183"/>
      <c r="AV47" s="73">
        <v>0</v>
      </c>
      <c r="AW47" s="7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87">
        <f t="shared" si="0"/>
        <v>0</v>
      </c>
    </row>
    <row r="48" spans="1:58" ht="12.75" customHeight="1" x14ac:dyDescent="0.2">
      <c r="A48" s="163"/>
      <c r="B48" s="144" t="s">
        <v>137</v>
      </c>
      <c r="C48" s="144" t="s">
        <v>140</v>
      </c>
      <c r="D48" s="39" t="s">
        <v>17</v>
      </c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P48" s="31"/>
      <c r="Q48" s="31"/>
      <c r="R48" s="31"/>
      <c r="S48" s="31"/>
      <c r="T48" s="31"/>
      <c r="U48" s="60"/>
      <c r="V48" s="73">
        <v>0</v>
      </c>
      <c r="W48" s="73">
        <v>0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3"/>
      <c r="AI48" s="33"/>
      <c r="AJ48" s="33"/>
      <c r="AK48" s="33"/>
      <c r="AL48" s="31"/>
      <c r="AM48" s="33"/>
      <c r="AN48" s="33"/>
      <c r="AO48" s="33"/>
      <c r="AP48" s="33"/>
      <c r="AQ48" s="33"/>
      <c r="AR48" s="33"/>
      <c r="AS48" s="33"/>
      <c r="AT48" s="35"/>
      <c r="AU48" s="183"/>
      <c r="AV48" s="73">
        <v>0</v>
      </c>
      <c r="AW48" s="7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87">
        <f t="shared" si="0"/>
        <v>0</v>
      </c>
    </row>
    <row r="49" spans="1:58" ht="12.75" customHeight="1" x14ac:dyDescent="0.2">
      <c r="A49" s="163"/>
      <c r="B49" s="145"/>
      <c r="C49" s="145"/>
      <c r="D49" s="39" t="s">
        <v>18</v>
      </c>
      <c r="E49" s="33"/>
      <c r="F49" s="33"/>
      <c r="G49" s="33"/>
      <c r="H49" s="33"/>
      <c r="I49" s="33"/>
      <c r="J49" s="33"/>
      <c r="K49" s="33"/>
      <c r="L49" s="31"/>
      <c r="M49" s="31"/>
      <c r="N49" s="31"/>
      <c r="O49" s="31"/>
      <c r="P49" s="31"/>
      <c r="Q49" s="31"/>
      <c r="R49" s="31"/>
      <c r="S49" s="31"/>
      <c r="T49" s="31"/>
      <c r="U49" s="60"/>
      <c r="V49" s="73">
        <v>0</v>
      </c>
      <c r="W49" s="73">
        <v>0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3"/>
      <c r="AI49" s="33"/>
      <c r="AJ49" s="33"/>
      <c r="AK49" s="33"/>
      <c r="AL49" s="31"/>
      <c r="AM49" s="33"/>
      <c r="AN49" s="33"/>
      <c r="AO49" s="33"/>
      <c r="AP49" s="33"/>
      <c r="AQ49" s="33"/>
      <c r="AR49" s="33"/>
      <c r="AS49" s="33"/>
      <c r="AT49" s="35"/>
      <c r="AU49" s="184"/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87">
        <f t="shared" si="0"/>
        <v>0</v>
      </c>
    </row>
    <row r="50" spans="1:58" ht="12.75" customHeight="1" x14ac:dyDescent="0.2">
      <c r="A50" s="163"/>
      <c r="B50" s="82" t="s">
        <v>131</v>
      </c>
      <c r="C50" s="82" t="s">
        <v>133</v>
      </c>
      <c r="D50" s="39" t="s">
        <v>17</v>
      </c>
      <c r="E50" s="33"/>
      <c r="F50" s="33"/>
      <c r="G50" s="33"/>
      <c r="H50" s="33"/>
      <c r="I50" s="33"/>
      <c r="J50" s="33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60"/>
      <c r="V50" s="73">
        <v>0</v>
      </c>
      <c r="W50" s="73">
        <v>0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3"/>
      <c r="AI50" s="33"/>
      <c r="AJ50" s="33"/>
      <c r="AK50" s="33"/>
      <c r="AL50" s="31"/>
      <c r="AM50" s="33"/>
      <c r="AN50" s="33"/>
      <c r="AO50" s="33"/>
      <c r="AP50" s="33"/>
      <c r="AQ50" s="33"/>
      <c r="AR50" s="30" t="s">
        <v>107</v>
      </c>
      <c r="AS50" s="30" t="s">
        <v>107</v>
      </c>
      <c r="AT50" s="30" t="s">
        <v>107</v>
      </c>
      <c r="AU50" s="35"/>
      <c r="AV50" s="73">
        <v>0</v>
      </c>
      <c r="AW50" s="73">
        <v>0</v>
      </c>
      <c r="AX50" s="73">
        <v>0</v>
      </c>
      <c r="AY50" s="73">
        <v>0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0</v>
      </c>
      <c r="BF50" s="87">
        <f t="shared" si="0"/>
        <v>0</v>
      </c>
    </row>
    <row r="51" spans="1:58" ht="9.75" customHeight="1" x14ac:dyDescent="0.2">
      <c r="A51" s="163"/>
      <c r="B51" s="82" t="s">
        <v>132</v>
      </c>
      <c r="C51" s="82" t="s">
        <v>134</v>
      </c>
      <c r="D51" s="39" t="s">
        <v>17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60"/>
      <c r="V51" s="73">
        <v>0</v>
      </c>
      <c r="W51" s="73">
        <v>0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38"/>
      <c r="AS51" s="38"/>
      <c r="AT51" s="35"/>
      <c r="AU51" s="35"/>
      <c r="AV51" s="73">
        <v>0</v>
      </c>
      <c r="AW51" s="73">
        <v>0</v>
      </c>
      <c r="AX51" s="73">
        <v>0</v>
      </c>
      <c r="AY51" s="73">
        <v>0</v>
      </c>
      <c r="AZ51" s="73">
        <v>0</v>
      </c>
      <c r="BA51" s="73">
        <v>0</v>
      </c>
      <c r="BB51" s="73">
        <v>0</v>
      </c>
      <c r="BC51" s="73">
        <v>0</v>
      </c>
      <c r="BD51" s="73">
        <v>0</v>
      </c>
      <c r="BE51" s="73">
        <v>0</v>
      </c>
      <c r="BF51" s="87">
        <f t="shared" si="0"/>
        <v>0</v>
      </c>
    </row>
    <row r="52" spans="1:58" ht="20.25" customHeight="1" x14ac:dyDescent="0.2">
      <c r="A52" s="164"/>
      <c r="B52" s="168" t="s">
        <v>59</v>
      </c>
      <c r="C52" s="169"/>
      <c r="D52" s="17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25">
        <v>4</v>
      </c>
      <c r="U52" s="25">
        <v>2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5</v>
      </c>
      <c r="AR52" s="9"/>
      <c r="AS52" s="9"/>
      <c r="AT52" s="9"/>
      <c r="AU52" s="9">
        <v>2</v>
      </c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87">
        <f t="shared" si="0"/>
        <v>13</v>
      </c>
    </row>
  </sheetData>
  <mergeCells count="76">
    <mergeCell ref="T10:T11"/>
    <mergeCell ref="T34:T35"/>
    <mergeCell ref="B40:B41"/>
    <mergeCell ref="C40:C41"/>
    <mergeCell ref="C28:C29"/>
    <mergeCell ref="C38:C39"/>
    <mergeCell ref="B34:B35"/>
    <mergeCell ref="B36:B37"/>
    <mergeCell ref="C34:C35"/>
    <mergeCell ref="C36:C37"/>
    <mergeCell ref="B32:B33"/>
    <mergeCell ref="C32:C33"/>
    <mergeCell ref="B38:B39"/>
    <mergeCell ref="B12:B13"/>
    <mergeCell ref="C12:C13"/>
    <mergeCell ref="B14:B15"/>
    <mergeCell ref="C14:C15"/>
    <mergeCell ref="B16:B17"/>
    <mergeCell ref="C16:C17"/>
    <mergeCell ref="B30:B31"/>
    <mergeCell ref="C30:C31"/>
    <mergeCell ref="C18:C19"/>
    <mergeCell ref="B20:B21"/>
    <mergeCell ref="B26:B27"/>
    <mergeCell ref="A8:A52"/>
    <mergeCell ref="B8:B9"/>
    <mergeCell ref="B10:B11"/>
    <mergeCell ref="C8:C9"/>
    <mergeCell ref="C10:C11"/>
    <mergeCell ref="B46:B47"/>
    <mergeCell ref="W3:Y3"/>
    <mergeCell ref="C3:C7"/>
    <mergeCell ref="D3:D7"/>
    <mergeCell ref="AW3:AY3"/>
    <mergeCell ref="C20:C21"/>
    <mergeCell ref="B52:D52"/>
    <mergeCell ref="B22:B23"/>
    <mergeCell ref="C22:C23"/>
    <mergeCell ref="B24:B25"/>
    <mergeCell ref="B18:B19"/>
    <mergeCell ref="A1:BE1"/>
    <mergeCell ref="A3:A7"/>
    <mergeCell ref="B3:B7"/>
    <mergeCell ref="F3:H3"/>
    <mergeCell ref="J3:L3"/>
    <mergeCell ref="AE3:AH3"/>
    <mergeCell ref="N3:Q3"/>
    <mergeCell ref="R3:U3"/>
    <mergeCell ref="AA3:AC3"/>
    <mergeCell ref="E4:BE4"/>
    <mergeCell ref="C46:C47"/>
    <mergeCell ref="AZ3:BD3"/>
    <mergeCell ref="B28:B29"/>
    <mergeCell ref="C24:C25"/>
    <mergeCell ref="C26:C27"/>
    <mergeCell ref="AJ3:AL3"/>
    <mergeCell ref="AN3:AQ3"/>
    <mergeCell ref="AR3:AU3"/>
    <mergeCell ref="E6:BE6"/>
    <mergeCell ref="AU46:AU49"/>
    <mergeCell ref="B48:B49"/>
    <mergeCell ref="C48:C49"/>
    <mergeCell ref="T12:T13"/>
    <mergeCell ref="AQ16:AQ17"/>
    <mergeCell ref="AQ22:AQ23"/>
    <mergeCell ref="AQ24:AQ27"/>
    <mergeCell ref="B42:B43"/>
    <mergeCell ref="C42:C43"/>
    <mergeCell ref="B44:B45"/>
    <mergeCell ref="C44:C45"/>
    <mergeCell ref="AU28:AU29"/>
    <mergeCell ref="AQ30:AQ31"/>
    <mergeCell ref="T36:T37"/>
    <mergeCell ref="U38:U39"/>
    <mergeCell ref="AQ40:AQ41"/>
    <mergeCell ref="U42:U43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63"/>
  <sheetViews>
    <sheetView topLeftCell="A4" zoomScale="110" zoomScaleNormal="110" workbookViewId="0">
      <selection activeCell="AC59" sqref="AC59"/>
    </sheetView>
  </sheetViews>
  <sheetFormatPr defaultRowHeight="12.75" x14ac:dyDescent="0.2"/>
  <cols>
    <col min="1" max="1" width="4.85546875" customWidth="1"/>
    <col min="2" max="2" width="6.28515625" customWidth="1"/>
    <col min="3" max="3" width="21.85546875" customWidth="1"/>
    <col min="4" max="4" width="6.140625" customWidth="1"/>
    <col min="5" max="20" width="3.42578125" customWidth="1"/>
    <col min="21" max="23" width="2.7109375" customWidth="1"/>
    <col min="24" max="24" width="3.42578125" customWidth="1"/>
    <col min="25" max="25" width="3.7109375" customWidth="1"/>
    <col min="26" max="27" width="3.140625" customWidth="1"/>
    <col min="28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57" width="2.7109375" customWidth="1"/>
    <col min="58" max="58" width="5.5703125" style="8" customWidth="1"/>
    <col min="59" max="61" width="2.7109375" customWidth="1"/>
  </cols>
  <sheetData>
    <row r="2" spans="1:58" ht="69.75" customHeight="1" x14ac:dyDescent="0.2">
      <c r="A2" s="162" t="s">
        <v>0</v>
      </c>
      <c r="B2" s="162" t="s">
        <v>1</v>
      </c>
      <c r="C2" s="162" t="s">
        <v>2</v>
      </c>
      <c r="D2" s="162" t="s">
        <v>3</v>
      </c>
      <c r="E2" s="3" t="s">
        <v>53</v>
      </c>
      <c r="F2" s="159" t="s">
        <v>26</v>
      </c>
      <c r="G2" s="160"/>
      <c r="H2" s="161"/>
      <c r="I2" s="3" t="s">
        <v>54</v>
      </c>
      <c r="J2" s="159" t="s">
        <v>4</v>
      </c>
      <c r="K2" s="160"/>
      <c r="L2" s="160"/>
      <c r="M2" s="3" t="s">
        <v>61</v>
      </c>
      <c r="N2" s="155" t="s">
        <v>5</v>
      </c>
      <c r="O2" s="155"/>
      <c r="P2" s="155"/>
      <c r="Q2" s="155"/>
      <c r="R2" s="155" t="s">
        <v>6</v>
      </c>
      <c r="S2" s="155"/>
      <c r="T2" s="155"/>
      <c r="U2" s="155"/>
      <c r="V2" s="3" t="s">
        <v>55</v>
      </c>
      <c r="W2" s="155" t="s">
        <v>7</v>
      </c>
      <c r="X2" s="155"/>
      <c r="Y2" s="155"/>
      <c r="Z2" s="4" t="s">
        <v>62</v>
      </c>
      <c r="AA2" s="155" t="s">
        <v>8</v>
      </c>
      <c r="AB2" s="155"/>
      <c r="AC2" s="155"/>
      <c r="AD2" s="4" t="s">
        <v>63</v>
      </c>
      <c r="AE2" s="155" t="s">
        <v>9</v>
      </c>
      <c r="AF2" s="155"/>
      <c r="AG2" s="155"/>
      <c r="AH2" s="155"/>
      <c r="AI2" s="3" t="s">
        <v>56</v>
      </c>
      <c r="AJ2" s="155" t="s">
        <v>10</v>
      </c>
      <c r="AK2" s="155"/>
      <c r="AL2" s="155"/>
      <c r="AM2" s="3" t="s">
        <v>57</v>
      </c>
      <c r="AN2" s="155" t="s">
        <v>11</v>
      </c>
      <c r="AO2" s="155"/>
      <c r="AP2" s="155"/>
      <c r="AQ2" s="155"/>
      <c r="AR2" s="155" t="s">
        <v>12</v>
      </c>
      <c r="AS2" s="155"/>
      <c r="AT2" s="155"/>
      <c r="AU2" s="155"/>
      <c r="AV2" s="3" t="s">
        <v>60</v>
      </c>
      <c r="AW2" s="155" t="s">
        <v>13</v>
      </c>
      <c r="AX2" s="155"/>
      <c r="AY2" s="155"/>
      <c r="AZ2" s="155" t="s">
        <v>14</v>
      </c>
      <c r="BA2" s="155"/>
      <c r="BB2" s="155"/>
      <c r="BC2" s="155"/>
      <c r="BD2" s="155"/>
      <c r="BE2" s="4"/>
      <c r="BF2" s="156" t="s">
        <v>27</v>
      </c>
    </row>
    <row r="3" spans="1:58" x14ac:dyDescent="0.2">
      <c r="A3" s="163"/>
      <c r="B3" s="163"/>
      <c r="C3" s="163"/>
      <c r="D3" s="163"/>
      <c r="E3" s="152" t="s">
        <v>15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  <c r="BF3" s="157"/>
    </row>
    <row r="4" spans="1:58" x14ac:dyDescent="0.2">
      <c r="A4" s="163"/>
      <c r="B4" s="163"/>
      <c r="C4" s="163"/>
      <c r="D4" s="163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57"/>
    </row>
    <row r="5" spans="1:58" x14ac:dyDescent="0.2">
      <c r="A5" s="163"/>
      <c r="B5" s="163"/>
      <c r="C5" s="163"/>
      <c r="D5" s="163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157"/>
    </row>
    <row r="6" spans="1:58" x14ac:dyDescent="0.2">
      <c r="A6" s="164"/>
      <c r="B6" s="164"/>
      <c r="C6" s="164"/>
      <c r="D6" s="164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21">
        <v>30</v>
      </c>
      <c r="AI6" s="21">
        <v>31</v>
      </c>
      <c r="AJ6" s="21">
        <v>32</v>
      </c>
      <c r="AK6" s="21">
        <v>33</v>
      </c>
      <c r="AL6" s="21">
        <v>34</v>
      </c>
      <c r="AM6" s="21">
        <v>35</v>
      </c>
      <c r="AN6" s="21">
        <v>36</v>
      </c>
      <c r="AO6" s="21">
        <v>37</v>
      </c>
      <c r="AP6" s="21">
        <v>38</v>
      </c>
      <c r="AQ6" s="21">
        <v>39</v>
      </c>
      <c r="AR6" s="21">
        <v>40</v>
      </c>
      <c r="AS6" s="21">
        <v>41</v>
      </c>
      <c r="AT6" s="21">
        <v>42</v>
      </c>
      <c r="AU6" s="21">
        <v>43</v>
      </c>
      <c r="AV6" s="21">
        <v>44</v>
      </c>
      <c r="AW6" s="21">
        <v>45</v>
      </c>
      <c r="AX6" s="21">
        <v>46</v>
      </c>
      <c r="AY6" s="21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158"/>
    </row>
    <row r="7" spans="1:58" x14ac:dyDescent="0.2">
      <c r="A7" s="188" t="s">
        <v>29</v>
      </c>
      <c r="B7" s="148" t="s">
        <v>76</v>
      </c>
      <c r="C7" s="148" t="s">
        <v>75</v>
      </c>
      <c r="D7" s="75" t="s">
        <v>17</v>
      </c>
      <c r="E7" s="59">
        <f>SUM(E9,E11,E13,E15,E17,E19,E21,E23,E25,E27)</f>
        <v>26</v>
      </c>
      <c r="F7" s="59">
        <f t="shared" ref="F7:Q7" si="0">SUM(F9,F11,F13,F15,F17,F19,F21,F23,F25,F27)</f>
        <v>26</v>
      </c>
      <c r="G7" s="59">
        <f t="shared" si="0"/>
        <v>26</v>
      </c>
      <c r="H7" s="59">
        <f t="shared" si="0"/>
        <v>26</v>
      </c>
      <c r="I7" s="59">
        <f t="shared" si="0"/>
        <v>26</v>
      </c>
      <c r="J7" s="59">
        <f t="shared" si="0"/>
        <v>26</v>
      </c>
      <c r="K7" s="59">
        <f t="shared" si="0"/>
        <v>25</v>
      </c>
      <c r="L7" s="59">
        <f t="shared" si="0"/>
        <v>25</v>
      </c>
      <c r="M7" s="59">
        <f t="shared" si="0"/>
        <v>25</v>
      </c>
      <c r="N7" s="59">
        <f t="shared" si="0"/>
        <v>25</v>
      </c>
      <c r="O7" s="59">
        <f t="shared" si="0"/>
        <v>25</v>
      </c>
      <c r="P7" s="59">
        <f t="shared" si="0"/>
        <v>25</v>
      </c>
      <c r="Q7" s="59">
        <f t="shared" si="0"/>
        <v>25</v>
      </c>
      <c r="R7" s="59">
        <f t="shared" ref="R7:W8" si="1">SUM(R15)</f>
        <v>0</v>
      </c>
      <c r="S7" s="59">
        <f t="shared" si="1"/>
        <v>0</v>
      </c>
      <c r="T7" s="59">
        <f t="shared" si="1"/>
        <v>0</v>
      </c>
      <c r="U7" s="59">
        <f t="shared" si="1"/>
        <v>0</v>
      </c>
      <c r="V7" s="59">
        <f t="shared" si="1"/>
        <v>0</v>
      </c>
      <c r="W7" s="59">
        <f t="shared" si="1"/>
        <v>0</v>
      </c>
      <c r="X7" s="59">
        <f t="shared" ref="X7:AQ8" si="2">SUM(X9,X11,X13,X15,X17,X19,X21,X23,X25,X27)</f>
        <v>15</v>
      </c>
      <c r="Y7" s="59">
        <f t="shared" si="2"/>
        <v>15</v>
      </c>
      <c r="Z7" s="59">
        <f t="shared" si="2"/>
        <v>15</v>
      </c>
      <c r="AA7" s="59">
        <f t="shared" si="2"/>
        <v>15</v>
      </c>
      <c r="AB7" s="59">
        <f t="shared" si="2"/>
        <v>15</v>
      </c>
      <c r="AC7" s="59">
        <f t="shared" si="2"/>
        <v>15</v>
      </c>
      <c r="AD7" s="59">
        <f t="shared" si="2"/>
        <v>15</v>
      </c>
      <c r="AE7" s="59">
        <f t="shared" si="2"/>
        <v>15</v>
      </c>
      <c r="AF7" s="59">
        <f t="shared" si="2"/>
        <v>15</v>
      </c>
      <c r="AG7" s="59">
        <f t="shared" si="2"/>
        <v>15</v>
      </c>
      <c r="AH7" s="59">
        <f t="shared" si="2"/>
        <v>15</v>
      </c>
      <c r="AI7" s="59">
        <f t="shared" si="2"/>
        <v>15</v>
      </c>
      <c r="AJ7" s="59">
        <f t="shared" si="2"/>
        <v>15</v>
      </c>
      <c r="AK7" s="59">
        <f t="shared" si="2"/>
        <v>15</v>
      </c>
      <c r="AL7" s="59">
        <f t="shared" si="2"/>
        <v>15</v>
      </c>
      <c r="AM7" s="59">
        <f t="shared" si="2"/>
        <v>15</v>
      </c>
      <c r="AN7" s="59">
        <f t="shared" si="2"/>
        <v>15</v>
      </c>
      <c r="AO7" s="59">
        <f t="shared" si="2"/>
        <v>14</v>
      </c>
      <c r="AP7" s="59">
        <f t="shared" si="2"/>
        <v>14</v>
      </c>
      <c r="AQ7" s="59">
        <f t="shared" si="2"/>
        <v>14</v>
      </c>
      <c r="AR7" s="59">
        <f t="shared" ref="AR7:BE7" si="3">SUM(AR15)</f>
        <v>0</v>
      </c>
      <c r="AS7" s="59">
        <f t="shared" si="3"/>
        <v>0</v>
      </c>
      <c r="AT7" s="59">
        <f t="shared" si="3"/>
        <v>0</v>
      </c>
      <c r="AU7" s="59">
        <f t="shared" si="3"/>
        <v>0</v>
      </c>
      <c r="AV7" s="59">
        <f t="shared" si="3"/>
        <v>0</v>
      </c>
      <c r="AW7" s="59">
        <f t="shared" si="3"/>
        <v>0</v>
      </c>
      <c r="AX7" s="59">
        <f t="shared" si="3"/>
        <v>0</v>
      </c>
      <c r="AY7" s="59">
        <f t="shared" si="3"/>
        <v>0</v>
      </c>
      <c r="AZ7" s="59">
        <f t="shared" si="3"/>
        <v>0</v>
      </c>
      <c r="BA7" s="59">
        <f t="shared" si="3"/>
        <v>0</v>
      </c>
      <c r="BB7" s="59">
        <f t="shared" si="3"/>
        <v>0</v>
      </c>
      <c r="BC7" s="59">
        <f t="shared" si="3"/>
        <v>0</v>
      </c>
      <c r="BD7" s="59">
        <f t="shared" si="3"/>
        <v>0</v>
      </c>
      <c r="BE7" s="59">
        <f t="shared" si="3"/>
        <v>0</v>
      </c>
      <c r="BF7" s="9">
        <f>SUM(E7:BE7)</f>
        <v>628</v>
      </c>
    </row>
    <row r="8" spans="1:58" x14ac:dyDescent="0.2">
      <c r="A8" s="189"/>
      <c r="B8" s="149"/>
      <c r="C8" s="149"/>
      <c r="D8" s="75" t="s">
        <v>18</v>
      </c>
      <c r="E8" s="59">
        <f>SUM(E10,E12,E14,E16,E18,E20,E22,E24,E26,E28)</f>
        <v>13</v>
      </c>
      <c r="F8" s="59">
        <f t="shared" ref="F8:Q8" si="4">SUM(F10,F12,F14,F16,F18,F20,F22,F24,F26,F28)</f>
        <v>13</v>
      </c>
      <c r="G8" s="59">
        <f t="shared" si="4"/>
        <v>13</v>
      </c>
      <c r="H8" s="59">
        <f t="shared" si="4"/>
        <v>13</v>
      </c>
      <c r="I8" s="59">
        <f t="shared" si="4"/>
        <v>13</v>
      </c>
      <c r="J8" s="59">
        <f t="shared" si="4"/>
        <v>13</v>
      </c>
      <c r="K8" s="59">
        <f t="shared" si="4"/>
        <v>12.5</v>
      </c>
      <c r="L8" s="59">
        <f t="shared" si="4"/>
        <v>12.5</v>
      </c>
      <c r="M8" s="59">
        <f t="shared" si="4"/>
        <v>12.5</v>
      </c>
      <c r="N8" s="59">
        <f t="shared" si="4"/>
        <v>12.5</v>
      </c>
      <c r="O8" s="59">
        <f t="shared" si="4"/>
        <v>12.5</v>
      </c>
      <c r="P8" s="59">
        <f t="shared" si="4"/>
        <v>12.5</v>
      </c>
      <c r="Q8" s="59">
        <f t="shared" si="4"/>
        <v>12.5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  <c r="X8" s="59">
        <f t="shared" si="2"/>
        <v>7.5</v>
      </c>
      <c r="Y8" s="59">
        <f t="shared" si="2"/>
        <v>7.5</v>
      </c>
      <c r="Z8" s="59">
        <f t="shared" si="2"/>
        <v>7.5</v>
      </c>
      <c r="AA8" s="59">
        <f t="shared" si="2"/>
        <v>7.5</v>
      </c>
      <c r="AB8" s="59">
        <f t="shared" si="2"/>
        <v>7.5</v>
      </c>
      <c r="AC8" s="59">
        <f t="shared" si="2"/>
        <v>7.5</v>
      </c>
      <c r="AD8" s="59">
        <f t="shared" si="2"/>
        <v>7.5</v>
      </c>
      <c r="AE8" s="59">
        <f t="shared" si="2"/>
        <v>7.5</v>
      </c>
      <c r="AF8" s="59">
        <f t="shared" si="2"/>
        <v>7.5</v>
      </c>
      <c r="AG8" s="59">
        <f t="shared" si="2"/>
        <v>7.5</v>
      </c>
      <c r="AH8" s="59">
        <f t="shared" si="2"/>
        <v>7.5</v>
      </c>
      <c r="AI8" s="59">
        <f t="shared" si="2"/>
        <v>7.5</v>
      </c>
      <c r="AJ8" s="59">
        <f t="shared" si="2"/>
        <v>7.5</v>
      </c>
      <c r="AK8" s="59">
        <f t="shared" si="2"/>
        <v>7.5</v>
      </c>
      <c r="AL8" s="59">
        <f t="shared" si="2"/>
        <v>7.5</v>
      </c>
      <c r="AM8" s="59">
        <f t="shared" si="2"/>
        <v>7.5</v>
      </c>
      <c r="AN8" s="59">
        <f t="shared" si="2"/>
        <v>7.5</v>
      </c>
      <c r="AO8" s="59">
        <f t="shared" si="2"/>
        <v>7</v>
      </c>
      <c r="AP8" s="59">
        <f t="shared" si="2"/>
        <v>7</v>
      </c>
      <c r="AQ8" s="59">
        <f t="shared" si="2"/>
        <v>7</v>
      </c>
      <c r="AR8" s="59">
        <f t="shared" ref="AR8:BE8" si="5">SUM(AR16)</f>
        <v>0</v>
      </c>
      <c r="AS8" s="59">
        <f t="shared" si="5"/>
        <v>0</v>
      </c>
      <c r="AT8" s="59">
        <f t="shared" si="5"/>
        <v>0</v>
      </c>
      <c r="AU8" s="59">
        <f t="shared" si="5"/>
        <v>0</v>
      </c>
      <c r="AV8" s="59">
        <f t="shared" si="5"/>
        <v>0</v>
      </c>
      <c r="AW8" s="59">
        <f t="shared" si="5"/>
        <v>0</v>
      </c>
      <c r="AX8" s="59">
        <f t="shared" si="5"/>
        <v>0</v>
      </c>
      <c r="AY8" s="59">
        <f t="shared" si="5"/>
        <v>0</v>
      </c>
      <c r="AZ8" s="59">
        <f t="shared" si="5"/>
        <v>0</v>
      </c>
      <c r="BA8" s="59">
        <f t="shared" si="5"/>
        <v>0</v>
      </c>
      <c r="BB8" s="59">
        <f t="shared" si="5"/>
        <v>0</v>
      </c>
      <c r="BC8" s="59">
        <f t="shared" si="5"/>
        <v>0</v>
      </c>
      <c r="BD8" s="59">
        <f t="shared" si="5"/>
        <v>0</v>
      </c>
      <c r="BE8" s="59">
        <f t="shared" si="5"/>
        <v>0</v>
      </c>
      <c r="BF8" s="9">
        <f>SUM(E8:BE8)</f>
        <v>314</v>
      </c>
    </row>
    <row r="9" spans="1:58" x14ac:dyDescent="0.2">
      <c r="A9" s="189"/>
      <c r="B9" s="186" t="s">
        <v>77</v>
      </c>
      <c r="C9" s="186" t="s">
        <v>144</v>
      </c>
      <c r="D9" s="39" t="s">
        <v>17</v>
      </c>
      <c r="E9" s="33">
        <v>2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93" t="s">
        <v>97</v>
      </c>
      <c r="S9" s="93" t="s">
        <v>97</v>
      </c>
      <c r="T9" s="93" t="s">
        <v>97</v>
      </c>
      <c r="U9" s="50" t="s">
        <v>96</v>
      </c>
      <c r="V9" s="56">
        <v>0</v>
      </c>
      <c r="W9" s="56">
        <v>0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97" t="s">
        <v>97</v>
      </c>
      <c r="AS9" s="97" t="s">
        <v>97</v>
      </c>
      <c r="AT9" s="97" t="s">
        <v>97</v>
      </c>
      <c r="AU9" s="50" t="s">
        <v>96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30">
        <f>SUM(E9:BE9)</f>
        <v>26</v>
      </c>
    </row>
    <row r="10" spans="1:58" x14ac:dyDescent="0.2">
      <c r="A10" s="189"/>
      <c r="B10" s="187"/>
      <c r="C10" s="187"/>
      <c r="D10" s="39" t="s">
        <v>18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93" t="s">
        <v>97</v>
      </c>
      <c r="S10" s="93" t="s">
        <v>97</v>
      </c>
      <c r="T10" s="93" t="s">
        <v>97</v>
      </c>
      <c r="U10" s="50" t="s">
        <v>96</v>
      </c>
      <c r="V10" s="56">
        <v>0</v>
      </c>
      <c r="W10" s="56">
        <v>0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97" t="s">
        <v>97</v>
      </c>
      <c r="AS10" s="97" t="s">
        <v>97</v>
      </c>
      <c r="AT10" s="97" t="s">
        <v>97</v>
      </c>
      <c r="AU10" s="50" t="s">
        <v>96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30">
        <f t="shared" ref="BF10:BF18" si="6">SUM(E10:BE10)</f>
        <v>13</v>
      </c>
    </row>
    <row r="11" spans="1:58" x14ac:dyDescent="0.2">
      <c r="A11" s="189"/>
      <c r="B11" s="186" t="s">
        <v>78</v>
      </c>
      <c r="C11" s="186" t="s">
        <v>102</v>
      </c>
      <c r="D11" s="39" t="s">
        <v>17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>
        <v>2</v>
      </c>
      <c r="P11" s="33">
        <v>2</v>
      </c>
      <c r="Q11" s="33">
        <v>1</v>
      </c>
      <c r="R11" s="93" t="s">
        <v>97</v>
      </c>
      <c r="S11" s="93" t="s">
        <v>97</v>
      </c>
      <c r="T11" s="93" t="s">
        <v>97</v>
      </c>
      <c r="U11" s="50" t="s">
        <v>96</v>
      </c>
      <c r="V11" s="56">
        <v>0</v>
      </c>
      <c r="W11" s="56">
        <v>0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  <c r="AD11" s="33">
        <v>2</v>
      </c>
      <c r="AE11" s="33">
        <v>2</v>
      </c>
      <c r="AF11" s="33">
        <v>2</v>
      </c>
      <c r="AG11" s="33">
        <v>2</v>
      </c>
      <c r="AH11" s="33">
        <v>2</v>
      </c>
      <c r="AI11" s="33">
        <v>2</v>
      </c>
      <c r="AJ11" s="33">
        <v>2</v>
      </c>
      <c r="AK11" s="33">
        <v>2</v>
      </c>
      <c r="AL11" s="33">
        <v>2</v>
      </c>
      <c r="AM11" s="33">
        <v>2</v>
      </c>
      <c r="AN11" s="33">
        <v>2</v>
      </c>
      <c r="AO11" s="33">
        <v>2</v>
      </c>
      <c r="AP11" s="33">
        <v>2</v>
      </c>
      <c r="AQ11" s="33">
        <v>2</v>
      </c>
      <c r="AR11" s="97" t="s">
        <v>97</v>
      </c>
      <c r="AS11" s="97" t="s">
        <v>97</v>
      </c>
      <c r="AT11" s="97" t="s">
        <v>97</v>
      </c>
      <c r="AU11" s="50" t="s">
        <v>96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30">
        <f t="shared" si="6"/>
        <v>65</v>
      </c>
    </row>
    <row r="12" spans="1:58" x14ac:dyDescent="0.2">
      <c r="A12" s="189"/>
      <c r="B12" s="187"/>
      <c r="C12" s="187"/>
      <c r="D12" s="39" t="s">
        <v>18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0.5</v>
      </c>
      <c r="R12" s="93" t="s">
        <v>97</v>
      </c>
      <c r="S12" s="93" t="s">
        <v>97</v>
      </c>
      <c r="T12" s="93" t="s">
        <v>97</v>
      </c>
      <c r="U12" s="50" t="s">
        <v>96</v>
      </c>
      <c r="V12" s="56">
        <v>0</v>
      </c>
      <c r="W12" s="56">
        <v>0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97" t="s">
        <v>97</v>
      </c>
      <c r="AS12" s="97" t="s">
        <v>97</v>
      </c>
      <c r="AT12" s="97" t="s">
        <v>97</v>
      </c>
      <c r="AU12" s="50" t="s">
        <v>96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30">
        <f t="shared" si="6"/>
        <v>32.5</v>
      </c>
    </row>
    <row r="13" spans="1:58" x14ac:dyDescent="0.2">
      <c r="A13" s="189"/>
      <c r="B13" s="186" t="s">
        <v>79</v>
      </c>
      <c r="C13" s="186" t="s">
        <v>19</v>
      </c>
      <c r="D13" s="39" t="s">
        <v>17</v>
      </c>
      <c r="E13" s="33">
        <v>2</v>
      </c>
      <c r="F13" s="33">
        <v>2</v>
      </c>
      <c r="G13" s="33">
        <v>2</v>
      </c>
      <c r="H13" s="33">
        <v>2</v>
      </c>
      <c r="I13" s="33">
        <v>2</v>
      </c>
      <c r="J13" s="33">
        <v>2</v>
      </c>
      <c r="K13" s="33">
        <v>2</v>
      </c>
      <c r="L13" s="33">
        <v>2</v>
      </c>
      <c r="M13" s="33">
        <v>2</v>
      </c>
      <c r="N13" s="33">
        <v>2</v>
      </c>
      <c r="O13" s="33">
        <v>2</v>
      </c>
      <c r="P13" s="33">
        <v>2</v>
      </c>
      <c r="Q13" s="33">
        <v>2</v>
      </c>
      <c r="R13" s="93" t="s">
        <v>97</v>
      </c>
      <c r="S13" s="93" t="s">
        <v>97</v>
      </c>
      <c r="T13" s="93" t="s">
        <v>97</v>
      </c>
      <c r="U13" s="50" t="s">
        <v>96</v>
      </c>
      <c r="V13" s="56">
        <v>0</v>
      </c>
      <c r="W13" s="56">
        <v>0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97" t="s">
        <v>97</v>
      </c>
      <c r="AS13" s="97" t="s">
        <v>97</v>
      </c>
      <c r="AT13" s="97" t="s">
        <v>97</v>
      </c>
      <c r="AU13" s="50" t="s">
        <v>96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30">
        <f t="shared" si="6"/>
        <v>26</v>
      </c>
    </row>
    <row r="14" spans="1:58" x14ac:dyDescent="0.2">
      <c r="A14" s="189"/>
      <c r="B14" s="187"/>
      <c r="C14" s="187"/>
      <c r="D14" s="39" t="s">
        <v>18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93" t="s">
        <v>97</v>
      </c>
      <c r="S14" s="93" t="s">
        <v>97</v>
      </c>
      <c r="T14" s="93" t="s">
        <v>97</v>
      </c>
      <c r="U14" s="50" t="s">
        <v>96</v>
      </c>
      <c r="V14" s="56">
        <v>0</v>
      </c>
      <c r="W14" s="56">
        <v>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97" t="s">
        <v>97</v>
      </c>
      <c r="AS14" s="97" t="s">
        <v>97</v>
      </c>
      <c r="AT14" s="97" t="s">
        <v>97</v>
      </c>
      <c r="AU14" s="50" t="s">
        <v>96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30">
        <f t="shared" si="6"/>
        <v>13</v>
      </c>
    </row>
    <row r="15" spans="1:58" x14ac:dyDescent="0.2">
      <c r="A15" s="189"/>
      <c r="B15" s="186" t="s">
        <v>80</v>
      </c>
      <c r="C15" s="147" t="s">
        <v>84</v>
      </c>
      <c r="D15" s="39" t="s">
        <v>17</v>
      </c>
      <c r="E15" s="33">
        <v>6</v>
      </c>
      <c r="F15" s="33">
        <v>6</v>
      </c>
      <c r="G15" s="33">
        <v>6</v>
      </c>
      <c r="H15" s="33">
        <v>6</v>
      </c>
      <c r="I15" s="33">
        <v>6</v>
      </c>
      <c r="J15" s="33">
        <v>6</v>
      </c>
      <c r="K15" s="33">
        <v>6</v>
      </c>
      <c r="L15" s="33">
        <v>6</v>
      </c>
      <c r="M15" s="33">
        <v>6</v>
      </c>
      <c r="N15" s="33">
        <v>6</v>
      </c>
      <c r="O15" s="33">
        <v>6</v>
      </c>
      <c r="P15" s="33">
        <v>6</v>
      </c>
      <c r="Q15" s="33">
        <v>6</v>
      </c>
      <c r="R15" s="93" t="s">
        <v>97</v>
      </c>
      <c r="S15" s="93" t="s">
        <v>97</v>
      </c>
      <c r="T15" s="93" t="s">
        <v>97</v>
      </c>
      <c r="U15" s="50" t="s">
        <v>96</v>
      </c>
      <c r="V15" s="56">
        <v>0</v>
      </c>
      <c r="W15" s="56">
        <v>0</v>
      </c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2</v>
      </c>
      <c r="AN15" s="33">
        <v>2</v>
      </c>
      <c r="AO15" s="33">
        <v>2</v>
      </c>
      <c r="AP15" s="33">
        <v>1</v>
      </c>
      <c r="AQ15" s="33">
        <v>1</v>
      </c>
      <c r="AR15" s="97" t="s">
        <v>97</v>
      </c>
      <c r="AS15" s="97" t="s">
        <v>97</v>
      </c>
      <c r="AT15" s="97" t="s">
        <v>97</v>
      </c>
      <c r="AU15" s="50" t="s">
        <v>96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30">
        <f t="shared" si="6"/>
        <v>116</v>
      </c>
    </row>
    <row r="16" spans="1:58" x14ac:dyDescent="0.2">
      <c r="A16" s="189"/>
      <c r="B16" s="187"/>
      <c r="C16" s="147"/>
      <c r="D16" s="39" t="s">
        <v>18</v>
      </c>
      <c r="E16" s="53">
        <v>3</v>
      </c>
      <c r="F16" s="53">
        <v>3</v>
      </c>
      <c r="G16" s="53">
        <v>3</v>
      </c>
      <c r="H16" s="53">
        <v>3</v>
      </c>
      <c r="I16" s="53">
        <v>3</v>
      </c>
      <c r="J16" s="53">
        <v>3</v>
      </c>
      <c r="K16" s="53">
        <v>3</v>
      </c>
      <c r="L16" s="53">
        <v>3</v>
      </c>
      <c r="M16" s="53">
        <v>3</v>
      </c>
      <c r="N16" s="53">
        <v>3</v>
      </c>
      <c r="O16" s="53">
        <v>3</v>
      </c>
      <c r="P16" s="53">
        <v>3</v>
      </c>
      <c r="Q16" s="53">
        <v>3</v>
      </c>
      <c r="R16" s="93" t="s">
        <v>97</v>
      </c>
      <c r="S16" s="93" t="s">
        <v>97</v>
      </c>
      <c r="T16" s="93" t="s">
        <v>97</v>
      </c>
      <c r="U16" s="50" t="s">
        <v>96</v>
      </c>
      <c r="V16" s="56">
        <v>0</v>
      </c>
      <c r="W16" s="56">
        <v>0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1</v>
      </c>
      <c r="AI16" s="33">
        <v>1</v>
      </c>
      <c r="AJ16" s="33">
        <v>1</v>
      </c>
      <c r="AK16" s="33">
        <v>1</v>
      </c>
      <c r="AL16" s="33">
        <v>1</v>
      </c>
      <c r="AM16" s="33">
        <v>1</v>
      </c>
      <c r="AN16" s="33">
        <v>1</v>
      </c>
      <c r="AO16" s="33">
        <v>1</v>
      </c>
      <c r="AP16" s="38">
        <v>0.5</v>
      </c>
      <c r="AQ16" s="38">
        <v>0.5</v>
      </c>
      <c r="AR16" s="97" t="s">
        <v>97</v>
      </c>
      <c r="AS16" s="97" t="s">
        <v>97</v>
      </c>
      <c r="AT16" s="97" t="s">
        <v>97</v>
      </c>
      <c r="AU16" s="50" t="s">
        <v>96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30">
        <f t="shared" si="6"/>
        <v>58</v>
      </c>
    </row>
    <row r="17" spans="1:58" x14ac:dyDescent="0.2">
      <c r="A17" s="189"/>
      <c r="B17" s="186" t="s">
        <v>81</v>
      </c>
      <c r="C17" s="144" t="s">
        <v>20</v>
      </c>
      <c r="D17" s="39" t="s">
        <v>17</v>
      </c>
      <c r="E17" s="33">
        <v>6</v>
      </c>
      <c r="F17" s="33">
        <v>6</v>
      </c>
      <c r="G17" s="33">
        <v>6</v>
      </c>
      <c r="H17" s="33">
        <v>6</v>
      </c>
      <c r="I17" s="33">
        <v>6</v>
      </c>
      <c r="J17" s="33">
        <v>6</v>
      </c>
      <c r="K17" s="33">
        <v>6</v>
      </c>
      <c r="L17" s="33">
        <v>6</v>
      </c>
      <c r="M17" s="33">
        <v>6</v>
      </c>
      <c r="N17" s="33">
        <v>6</v>
      </c>
      <c r="O17" s="33">
        <v>6</v>
      </c>
      <c r="P17" s="33">
        <v>6</v>
      </c>
      <c r="Q17" s="33">
        <v>6</v>
      </c>
      <c r="R17" s="93" t="s">
        <v>97</v>
      </c>
      <c r="S17" s="93" t="s">
        <v>97</v>
      </c>
      <c r="T17" s="93" t="s">
        <v>97</v>
      </c>
      <c r="U17" s="50" t="s">
        <v>96</v>
      </c>
      <c r="V17" s="56">
        <v>0</v>
      </c>
      <c r="W17" s="56">
        <v>0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1</v>
      </c>
      <c r="AJ17" s="33">
        <v>1</v>
      </c>
      <c r="AK17" s="33">
        <v>1</v>
      </c>
      <c r="AL17" s="33">
        <v>1</v>
      </c>
      <c r="AM17" s="33">
        <v>1</v>
      </c>
      <c r="AN17" s="33">
        <v>1</v>
      </c>
      <c r="AO17" s="33">
        <v>1</v>
      </c>
      <c r="AP17" s="33">
        <v>2</v>
      </c>
      <c r="AQ17" s="33">
        <v>2</v>
      </c>
      <c r="AR17" s="97" t="s">
        <v>97</v>
      </c>
      <c r="AS17" s="97" t="s">
        <v>97</v>
      </c>
      <c r="AT17" s="97" t="s">
        <v>97</v>
      </c>
      <c r="AU17" s="50" t="s">
        <v>96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30">
        <f t="shared" si="6"/>
        <v>100</v>
      </c>
    </row>
    <row r="18" spans="1:58" x14ac:dyDescent="0.2">
      <c r="A18" s="189"/>
      <c r="B18" s="187"/>
      <c r="C18" s="145"/>
      <c r="D18" s="39" t="s">
        <v>18</v>
      </c>
      <c r="E18" s="53">
        <v>3</v>
      </c>
      <c r="F18" s="53">
        <v>3</v>
      </c>
      <c r="G18" s="53">
        <v>3</v>
      </c>
      <c r="H18" s="53">
        <v>3</v>
      </c>
      <c r="I18" s="53">
        <v>3</v>
      </c>
      <c r="J18" s="53">
        <v>3</v>
      </c>
      <c r="K18" s="53">
        <v>3</v>
      </c>
      <c r="L18" s="53">
        <v>3</v>
      </c>
      <c r="M18" s="53">
        <v>3</v>
      </c>
      <c r="N18" s="53">
        <v>3</v>
      </c>
      <c r="O18" s="53">
        <v>3</v>
      </c>
      <c r="P18" s="53">
        <v>3</v>
      </c>
      <c r="Q18" s="53">
        <v>3</v>
      </c>
      <c r="R18" s="93" t="s">
        <v>97</v>
      </c>
      <c r="S18" s="93" t="s">
        <v>97</v>
      </c>
      <c r="T18" s="93" t="s">
        <v>97</v>
      </c>
      <c r="U18" s="50" t="s">
        <v>96</v>
      </c>
      <c r="V18" s="56">
        <v>0</v>
      </c>
      <c r="W18" s="56">
        <v>0</v>
      </c>
      <c r="X18" s="38">
        <v>0.5</v>
      </c>
      <c r="Y18" s="38">
        <v>0.5</v>
      </c>
      <c r="Z18" s="38">
        <v>0.5</v>
      </c>
      <c r="AA18" s="38">
        <v>0.5</v>
      </c>
      <c r="AB18" s="38">
        <v>0.5</v>
      </c>
      <c r="AC18" s="38">
        <v>0.5</v>
      </c>
      <c r="AD18" s="38">
        <v>0.5</v>
      </c>
      <c r="AE18" s="38">
        <v>0.5</v>
      </c>
      <c r="AF18" s="38">
        <v>0.5</v>
      </c>
      <c r="AG18" s="38">
        <v>0.5</v>
      </c>
      <c r="AH18" s="38">
        <v>0.5</v>
      </c>
      <c r="AI18" s="38">
        <v>0.5</v>
      </c>
      <c r="AJ18" s="38">
        <v>0.5</v>
      </c>
      <c r="AK18" s="38">
        <v>0.5</v>
      </c>
      <c r="AL18" s="38">
        <v>0.5</v>
      </c>
      <c r="AM18" s="38">
        <v>0.5</v>
      </c>
      <c r="AN18" s="38">
        <v>0.5</v>
      </c>
      <c r="AO18" s="38">
        <v>0.5</v>
      </c>
      <c r="AP18" s="33">
        <v>1</v>
      </c>
      <c r="AQ18" s="33">
        <v>1</v>
      </c>
      <c r="AR18" s="97" t="s">
        <v>97</v>
      </c>
      <c r="AS18" s="97" t="s">
        <v>97</v>
      </c>
      <c r="AT18" s="97" t="s">
        <v>97</v>
      </c>
      <c r="AU18" s="50" t="s">
        <v>96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30">
        <f t="shared" si="6"/>
        <v>50</v>
      </c>
    </row>
    <row r="19" spans="1:58" x14ac:dyDescent="0.2">
      <c r="A19" s="189"/>
      <c r="B19" s="186" t="s">
        <v>82</v>
      </c>
      <c r="C19" s="144" t="s">
        <v>21</v>
      </c>
      <c r="D19" s="39" t="s">
        <v>17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3">
        <v>2</v>
      </c>
      <c r="K19" s="33">
        <v>2</v>
      </c>
      <c r="L19" s="33">
        <v>2</v>
      </c>
      <c r="M19" s="33">
        <v>2</v>
      </c>
      <c r="N19" s="33">
        <v>2</v>
      </c>
      <c r="O19" s="33">
        <v>2</v>
      </c>
      <c r="P19" s="33">
        <v>2</v>
      </c>
      <c r="Q19" s="33">
        <v>2</v>
      </c>
      <c r="R19" s="93" t="s">
        <v>97</v>
      </c>
      <c r="S19" s="93" t="s">
        <v>97</v>
      </c>
      <c r="T19" s="93" t="s">
        <v>97</v>
      </c>
      <c r="U19" s="50" t="s">
        <v>96</v>
      </c>
      <c r="V19" s="56">
        <v>0</v>
      </c>
      <c r="W19" s="56">
        <v>0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97" t="s">
        <v>97</v>
      </c>
      <c r="AS19" s="97" t="s">
        <v>97</v>
      </c>
      <c r="AT19" s="97" t="s">
        <v>97</v>
      </c>
      <c r="AU19" s="50" t="s">
        <v>96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30">
        <f t="shared" ref="BF19:BF30" si="7">SUM(E19:BE19)</f>
        <v>26</v>
      </c>
    </row>
    <row r="20" spans="1:58" x14ac:dyDescent="0.2">
      <c r="A20" s="189"/>
      <c r="B20" s="187"/>
      <c r="C20" s="145"/>
      <c r="D20" s="39" t="s">
        <v>18</v>
      </c>
      <c r="E20" s="33">
        <v>1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93" t="s">
        <v>97</v>
      </c>
      <c r="S20" s="93" t="s">
        <v>97</v>
      </c>
      <c r="T20" s="93" t="s">
        <v>97</v>
      </c>
      <c r="U20" s="50" t="s">
        <v>96</v>
      </c>
      <c r="V20" s="56">
        <v>0</v>
      </c>
      <c r="W20" s="56">
        <v>0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97" t="s">
        <v>97</v>
      </c>
      <c r="AS20" s="97" t="s">
        <v>97</v>
      </c>
      <c r="AT20" s="97" t="s">
        <v>97</v>
      </c>
      <c r="AU20" s="50" t="s">
        <v>96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30">
        <f t="shared" si="7"/>
        <v>13</v>
      </c>
    </row>
    <row r="21" spans="1:58" x14ac:dyDescent="0.2">
      <c r="A21" s="189"/>
      <c r="B21" s="186" t="s">
        <v>100</v>
      </c>
      <c r="C21" s="144" t="s">
        <v>145</v>
      </c>
      <c r="D21" s="39" t="s">
        <v>17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93" t="s">
        <v>97</v>
      </c>
      <c r="S21" s="93" t="s">
        <v>97</v>
      </c>
      <c r="T21" s="93" t="s">
        <v>97</v>
      </c>
      <c r="U21" s="50" t="s">
        <v>96</v>
      </c>
      <c r="V21" s="56">
        <v>0</v>
      </c>
      <c r="W21" s="56">
        <v>0</v>
      </c>
      <c r="X21" s="53">
        <v>5</v>
      </c>
      <c r="Y21" s="53">
        <v>5</v>
      </c>
      <c r="Z21" s="53">
        <v>5</v>
      </c>
      <c r="AA21" s="53">
        <v>5</v>
      </c>
      <c r="AB21" s="53">
        <v>5</v>
      </c>
      <c r="AC21" s="53">
        <v>5</v>
      </c>
      <c r="AD21" s="53">
        <v>5</v>
      </c>
      <c r="AE21" s="53">
        <v>5</v>
      </c>
      <c r="AF21" s="53">
        <v>5</v>
      </c>
      <c r="AG21" s="53">
        <v>5</v>
      </c>
      <c r="AH21" s="53">
        <v>5</v>
      </c>
      <c r="AI21" s="53">
        <v>5</v>
      </c>
      <c r="AJ21" s="53">
        <v>5</v>
      </c>
      <c r="AK21" s="53">
        <v>5</v>
      </c>
      <c r="AL21" s="53">
        <v>5</v>
      </c>
      <c r="AM21" s="53">
        <v>5</v>
      </c>
      <c r="AN21" s="53">
        <v>5</v>
      </c>
      <c r="AO21" s="53">
        <v>4</v>
      </c>
      <c r="AP21" s="53">
        <v>4</v>
      </c>
      <c r="AQ21" s="53">
        <v>4</v>
      </c>
      <c r="AR21" s="97" t="s">
        <v>97</v>
      </c>
      <c r="AS21" s="97" t="s">
        <v>97</v>
      </c>
      <c r="AT21" s="97" t="s">
        <v>97</v>
      </c>
      <c r="AU21" s="50" t="s">
        <v>96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30">
        <f t="shared" si="7"/>
        <v>97</v>
      </c>
    </row>
    <row r="22" spans="1:58" x14ac:dyDescent="0.2">
      <c r="A22" s="189"/>
      <c r="B22" s="187"/>
      <c r="C22" s="145"/>
      <c r="D22" s="39" t="s">
        <v>18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93" t="s">
        <v>97</v>
      </c>
      <c r="S22" s="93" t="s">
        <v>97</v>
      </c>
      <c r="T22" s="93" t="s">
        <v>97</v>
      </c>
      <c r="U22" s="50" t="s">
        <v>96</v>
      </c>
      <c r="V22" s="56">
        <v>0</v>
      </c>
      <c r="W22" s="56">
        <v>0</v>
      </c>
      <c r="X22" s="53">
        <v>2.5</v>
      </c>
      <c r="Y22" s="53">
        <v>2.5</v>
      </c>
      <c r="Z22" s="53">
        <v>2.5</v>
      </c>
      <c r="AA22" s="53">
        <v>2.5</v>
      </c>
      <c r="AB22" s="53">
        <v>2.5</v>
      </c>
      <c r="AC22" s="53">
        <v>2.5</v>
      </c>
      <c r="AD22" s="53">
        <v>2.5</v>
      </c>
      <c r="AE22" s="53">
        <v>2.5</v>
      </c>
      <c r="AF22" s="53">
        <v>2.5</v>
      </c>
      <c r="AG22" s="53">
        <v>2.5</v>
      </c>
      <c r="AH22" s="53">
        <v>2.5</v>
      </c>
      <c r="AI22" s="53">
        <v>2.5</v>
      </c>
      <c r="AJ22" s="53">
        <v>2.5</v>
      </c>
      <c r="AK22" s="53">
        <v>2.5</v>
      </c>
      <c r="AL22" s="53">
        <v>2.5</v>
      </c>
      <c r="AM22" s="53">
        <v>2.5</v>
      </c>
      <c r="AN22" s="53">
        <v>2.5</v>
      </c>
      <c r="AO22" s="53">
        <v>2</v>
      </c>
      <c r="AP22" s="53">
        <v>2</v>
      </c>
      <c r="AQ22" s="53">
        <v>2</v>
      </c>
      <c r="AR22" s="97" t="s">
        <v>97</v>
      </c>
      <c r="AS22" s="97" t="s">
        <v>97</v>
      </c>
      <c r="AT22" s="97" t="s">
        <v>97</v>
      </c>
      <c r="AU22" s="50" t="s">
        <v>96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30">
        <f t="shared" si="7"/>
        <v>48.5</v>
      </c>
    </row>
    <row r="23" spans="1:58" x14ac:dyDescent="0.2">
      <c r="A23" s="189"/>
      <c r="B23" s="186" t="s">
        <v>146</v>
      </c>
      <c r="C23" s="144" t="s">
        <v>147</v>
      </c>
      <c r="D23" s="39" t="s">
        <v>17</v>
      </c>
      <c r="E23" s="53">
        <v>3</v>
      </c>
      <c r="F23" s="53">
        <v>3</v>
      </c>
      <c r="G23" s="53">
        <v>3</v>
      </c>
      <c r="H23" s="53">
        <v>3</v>
      </c>
      <c r="I23" s="53">
        <v>3</v>
      </c>
      <c r="J23" s="53">
        <v>3</v>
      </c>
      <c r="K23" s="53">
        <v>3</v>
      </c>
      <c r="L23" s="53">
        <v>3</v>
      </c>
      <c r="M23" s="53">
        <v>3</v>
      </c>
      <c r="N23" s="53">
        <v>2</v>
      </c>
      <c r="O23" s="53">
        <v>2</v>
      </c>
      <c r="P23" s="53">
        <v>2</v>
      </c>
      <c r="Q23" s="53">
        <v>3</v>
      </c>
      <c r="R23" s="93" t="s">
        <v>97</v>
      </c>
      <c r="S23" s="93" t="s">
        <v>97</v>
      </c>
      <c r="T23" s="93" t="s">
        <v>97</v>
      </c>
      <c r="U23" s="50" t="s">
        <v>96</v>
      </c>
      <c r="V23" s="56">
        <v>0</v>
      </c>
      <c r="W23" s="56">
        <v>0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97" t="s">
        <v>97</v>
      </c>
      <c r="AS23" s="97" t="s">
        <v>97</v>
      </c>
      <c r="AT23" s="97" t="s">
        <v>97</v>
      </c>
      <c r="AU23" s="50" t="s">
        <v>96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30">
        <f t="shared" si="7"/>
        <v>36</v>
      </c>
    </row>
    <row r="24" spans="1:58" x14ac:dyDescent="0.2">
      <c r="A24" s="189"/>
      <c r="B24" s="187"/>
      <c r="C24" s="145"/>
      <c r="D24" s="39" t="s">
        <v>18</v>
      </c>
      <c r="E24" s="53">
        <v>1.5</v>
      </c>
      <c r="F24" s="53">
        <v>1.5</v>
      </c>
      <c r="G24" s="53">
        <v>1.5</v>
      </c>
      <c r="H24" s="53">
        <v>1.5</v>
      </c>
      <c r="I24" s="53">
        <v>1.5</v>
      </c>
      <c r="J24" s="53">
        <v>1.5</v>
      </c>
      <c r="K24" s="53">
        <v>1.5</v>
      </c>
      <c r="L24" s="53">
        <v>1.5</v>
      </c>
      <c r="M24" s="53">
        <v>1.5</v>
      </c>
      <c r="N24" s="53">
        <v>1</v>
      </c>
      <c r="O24" s="53">
        <v>1</v>
      </c>
      <c r="P24" s="53">
        <v>1</v>
      </c>
      <c r="Q24" s="53">
        <v>1.5</v>
      </c>
      <c r="R24" s="93" t="s">
        <v>97</v>
      </c>
      <c r="S24" s="93" t="s">
        <v>97</v>
      </c>
      <c r="T24" s="93" t="s">
        <v>97</v>
      </c>
      <c r="U24" s="50" t="s">
        <v>96</v>
      </c>
      <c r="V24" s="56">
        <v>0</v>
      </c>
      <c r="W24" s="56">
        <v>0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97" t="s">
        <v>97</v>
      </c>
      <c r="AS24" s="97" t="s">
        <v>97</v>
      </c>
      <c r="AT24" s="97" t="s">
        <v>97</v>
      </c>
      <c r="AU24" s="50" t="s">
        <v>96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30">
        <f t="shared" si="7"/>
        <v>18</v>
      </c>
    </row>
    <row r="25" spans="1:58" x14ac:dyDescent="0.2">
      <c r="A25" s="189"/>
      <c r="B25" s="186" t="s">
        <v>112</v>
      </c>
      <c r="C25" s="144" t="s">
        <v>85</v>
      </c>
      <c r="D25" s="39" t="s">
        <v>17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93" t="s">
        <v>97</v>
      </c>
      <c r="S25" s="93" t="s">
        <v>97</v>
      </c>
      <c r="T25" s="93" t="s">
        <v>97</v>
      </c>
      <c r="U25" s="50" t="s">
        <v>96</v>
      </c>
      <c r="V25" s="56">
        <v>0</v>
      </c>
      <c r="W25" s="56">
        <v>0</v>
      </c>
      <c r="X25" s="53">
        <v>5</v>
      </c>
      <c r="Y25" s="53">
        <v>5</v>
      </c>
      <c r="Z25" s="53">
        <v>5</v>
      </c>
      <c r="AA25" s="53">
        <v>5</v>
      </c>
      <c r="AB25" s="53">
        <v>5</v>
      </c>
      <c r="AC25" s="53">
        <v>5</v>
      </c>
      <c r="AD25" s="53">
        <v>5</v>
      </c>
      <c r="AE25" s="53">
        <v>5</v>
      </c>
      <c r="AF25" s="53">
        <v>5</v>
      </c>
      <c r="AG25" s="53">
        <v>5</v>
      </c>
      <c r="AH25" s="53">
        <v>5</v>
      </c>
      <c r="AI25" s="53">
        <v>5</v>
      </c>
      <c r="AJ25" s="53">
        <v>5</v>
      </c>
      <c r="AK25" s="53">
        <v>5</v>
      </c>
      <c r="AL25" s="53">
        <v>5</v>
      </c>
      <c r="AM25" s="53">
        <v>5</v>
      </c>
      <c r="AN25" s="53">
        <v>5</v>
      </c>
      <c r="AO25" s="53">
        <v>5</v>
      </c>
      <c r="AP25" s="53">
        <v>5</v>
      </c>
      <c r="AQ25" s="53">
        <v>5</v>
      </c>
      <c r="AR25" s="97" t="s">
        <v>97</v>
      </c>
      <c r="AS25" s="97" t="s">
        <v>97</v>
      </c>
      <c r="AT25" s="97" t="s">
        <v>97</v>
      </c>
      <c r="AU25" s="50" t="s">
        <v>96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30">
        <f t="shared" si="7"/>
        <v>100</v>
      </c>
    </row>
    <row r="26" spans="1:58" x14ac:dyDescent="0.2">
      <c r="A26" s="189"/>
      <c r="B26" s="187"/>
      <c r="C26" s="145"/>
      <c r="D26" s="39" t="s">
        <v>18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93" t="s">
        <v>97</v>
      </c>
      <c r="S26" s="93" t="s">
        <v>97</v>
      </c>
      <c r="T26" s="93" t="s">
        <v>97</v>
      </c>
      <c r="U26" s="50" t="s">
        <v>96</v>
      </c>
      <c r="V26" s="56">
        <v>0</v>
      </c>
      <c r="W26" s="56">
        <v>0</v>
      </c>
      <c r="X26" s="53">
        <v>2.5</v>
      </c>
      <c r="Y26" s="53">
        <v>2.5</v>
      </c>
      <c r="Z26" s="53">
        <v>2.5</v>
      </c>
      <c r="AA26" s="53">
        <v>2.5</v>
      </c>
      <c r="AB26" s="53">
        <v>2.5</v>
      </c>
      <c r="AC26" s="53">
        <v>2.5</v>
      </c>
      <c r="AD26" s="53">
        <v>2.5</v>
      </c>
      <c r="AE26" s="53">
        <v>2.5</v>
      </c>
      <c r="AF26" s="53">
        <v>2.5</v>
      </c>
      <c r="AG26" s="53">
        <v>2.5</v>
      </c>
      <c r="AH26" s="53">
        <v>2.5</v>
      </c>
      <c r="AI26" s="53">
        <v>2.5</v>
      </c>
      <c r="AJ26" s="53">
        <v>2.5</v>
      </c>
      <c r="AK26" s="53">
        <v>2.5</v>
      </c>
      <c r="AL26" s="53">
        <v>2.5</v>
      </c>
      <c r="AM26" s="53">
        <v>2.5</v>
      </c>
      <c r="AN26" s="53">
        <v>2.5</v>
      </c>
      <c r="AO26" s="53">
        <v>2.5</v>
      </c>
      <c r="AP26" s="53">
        <v>2.5</v>
      </c>
      <c r="AQ26" s="53">
        <v>2.5</v>
      </c>
      <c r="AR26" s="97" t="s">
        <v>97</v>
      </c>
      <c r="AS26" s="97" t="s">
        <v>97</v>
      </c>
      <c r="AT26" s="97" t="s">
        <v>97</v>
      </c>
      <c r="AU26" s="50" t="s">
        <v>96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30">
        <f t="shared" si="7"/>
        <v>50</v>
      </c>
    </row>
    <row r="27" spans="1:58" x14ac:dyDescent="0.2">
      <c r="A27" s="189"/>
      <c r="B27" s="144" t="s">
        <v>114</v>
      </c>
      <c r="C27" s="144" t="s">
        <v>103</v>
      </c>
      <c r="D27" s="39" t="s">
        <v>17</v>
      </c>
      <c r="E27" s="53">
        <v>3</v>
      </c>
      <c r="F27" s="53">
        <v>3</v>
      </c>
      <c r="G27" s="53">
        <v>3</v>
      </c>
      <c r="H27" s="53">
        <v>3</v>
      </c>
      <c r="I27" s="53">
        <v>3</v>
      </c>
      <c r="J27" s="53">
        <v>3</v>
      </c>
      <c r="K27" s="53">
        <v>2</v>
      </c>
      <c r="L27" s="53">
        <v>2</v>
      </c>
      <c r="M27" s="53">
        <v>2</v>
      </c>
      <c r="N27" s="53">
        <v>3</v>
      </c>
      <c r="O27" s="53">
        <v>3</v>
      </c>
      <c r="P27" s="53">
        <v>3</v>
      </c>
      <c r="Q27" s="53">
        <v>3</v>
      </c>
      <c r="R27" s="93" t="s">
        <v>97</v>
      </c>
      <c r="S27" s="93" t="s">
        <v>97</v>
      </c>
      <c r="T27" s="93" t="s">
        <v>97</v>
      </c>
      <c r="U27" s="50" t="s">
        <v>96</v>
      </c>
      <c r="V27" s="56">
        <v>0</v>
      </c>
      <c r="W27" s="56"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97" t="s">
        <v>97</v>
      </c>
      <c r="AS27" s="97" t="s">
        <v>97</v>
      </c>
      <c r="AT27" s="97" t="s">
        <v>97</v>
      </c>
      <c r="AU27" s="50" t="s">
        <v>96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30">
        <f t="shared" si="7"/>
        <v>36</v>
      </c>
    </row>
    <row r="28" spans="1:58" x14ac:dyDescent="0.2">
      <c r="A28" s="189"/>
      <c r="B28" s="145"/>
      <c r="C28" s="145"/>
      <c r="D28" s="39" t="s">
        <v>18</v>
      </c>
      <c r="E28" s="53">
        <v>1.5</v>
      </c>
      <c r="F28" s="53">
        <v>1.5</v>
      </c>
      <c r="G28" s="53">
        <v>1.5</v>
      </c>
      <c r="H28" s="53">
        <v>1.5</v>
      </c>
      <c r="I28" s="53">
        <v>1.5</v>
      </c>
      <c r="J28" s="53">
        <v>1.5</v>
      </c>
      <c r="K28" s="53">
        <v>1</v>
      </c>
      <c r="L28" s="53">
        <v>1</v>
      </c>
      <c r="M28" s="53">
        <v>1</v>
      </c>
      <c r="N28" s="53">
        <v>1.5</v>
      </c>
      <c r="O28" s="53">
        <v>1.5</v>
      </c>
      <c r="P28" s="53">
        <v>1.5</v>
      </c>
      <c r="Q28" s="53">
        <v>1.5</v>
      </c>
      <c r="R28" s="93" t="s">
        <v>97</v>
      </c>
      <c r="S28" s="93" t="s">
        <v>97</v>
      </c>
      <c r="T28" s="93" t="s">
        <v>97</v>
      </c>
      <c r="U28" s="50" t="s">
        <v>96</v>
      </c>
      <c r="V28" s="56">
        <v>0</v>
      </c>
      <c r="W28" s="56"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97" t="s">
        <v>97</v>
      </c>
      <c r="AS28" s="97" t="s">
        <v>97</v>
      </c>
      <c r="AT28" s="97" t="s">
        <v>97</v>
      </c>
      <c r="AU28" s="50" t="s">
        <v>96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30">
        <f t="shared" si="7"/>
        <v>18</v>
      </c>
    </row>
    <row r="29" spans="1:58" s="8" customFormat="1" ht="11.25" customHeight="1" x14ac:dyDescent="0.2">
      <c r="A29" s="189"/>
      <c r="B29" s="148" t="s">
        <v>30</v>
      </c>
      <c r="C29" s="148" t="s">
        <v>43</v>
      </c>
      <c r="D29" s="75" t="s">
        <v>17</v>
      </c>
      <c r="E29" s="87">
        <f>E31+E33</f>
        <v>0</v>
      </c>
      <c r="F29" s="87">
        <f t="shared" ref="F29:AQ30" si="8">F31+F33</f>
        <v>0</v>
      </c>
      <c r="G29" s="87">
        <f t="shared" si="8"/>
        <v>0</v>
      </c>
      <c r="H29" s="87">
        <f t="shared" si="8"/>
        <v>0</v>
      </c>
      <c r="I29" s="87">
        <f t="shared" si="8"/>
        <v>0</v>
      </c>
      <c r="J29" s="87">
        <f t="shared" si="8"/>
        <v>0</v>
      </c>
      <c r="K29" s="87">
        <f t="shared" si="8"/>
        <v>0</v>
      </c>
      <c r="L29" s="87">
        <f t="shared" si="8"/>
        <v>0</v>
      </c>
      <c r="M29" s="87">
        <f t="shared" si="8"/>
        <v>0</v>
      </c>
      <c r="N29" s="87">
        <f t="shared" si="8"/>
        <v>0</v>
      </c>
      <c r="O29" s="87">
        <f t="shared" si="8"/>
        <v>0</v>
      </c>
      <c r="P29" s="87">
        <f t="shared" si="8"/>
        <v>0</v>
      </c>
      <c r="Q29" s="87">
        <f t="shared" si="8"/>
        <v>0</v>
      </c>
      <c r="R29" s="87">
        <v>0</v>
      </c>
      <c r="S29" s="87">
        <v>0</v>
      </c>
      <c r="T29" s="87">
        <v>0</v>
      </c>
      <c r="U29" s="87" t="s">
        <v>96</v>
      </c>
      <c r="V29" s="87">
        <f t="shared" si="8"/>
        <v>0</v>
      </c>
      <c r="W29" s="87">
        <f t="shared" si="8"/>
        <v>0</v>
      </c>
      <c r="X29" s="87">
        <f t="shared" si="8"/>
        <v>6</v>
      </c>
      <c r="Y29" s="87">
        <f t="shared" si="8"/>
        <v>6</v>
      </c>
      <c r="Z29" s="87">
        <f t="shared" si="8"/>
        <v>6</v>
      </c>
      <c r="AA29" s="87">
        <f t="shared" si="8"/>
        <v>6</v>
      </c>
      <c r="AB29" s="87">
        <f t="shared" si="8"/>
        <v>6</v>
      </c>
      <c r="AC29" s="87">
        <f t="shared" si="8"/>
        <v>6</v>
      </c>
      <c r="AD29" s="87">
        <f t="shared" si="8"/>
        <v>6</v>
      </c>
      <c r="AE29" s="87">
        <f t="shared" si="8"/>
        <v>6</v>
      </c>
      <c r="AF29" s="87">
        <f t="shared" si="8"/>
        <v>6</v>
      </c>
      <c r="AG29" s="87">
        <f t="shared" si="8"/>
        <v>6</v>
      </c>
      <c r="AH29" s="87">
        <f t="shared" si="8"/>
        <v>6</v>
      </c>
      <c r="AI29" s="87">
        <f t="shared" si="8"/>
        <v>6</v>
      </c>
      <c r="AJ29" s="87">
        <f t="shared" si="8"/>
        <v>6</v>
      </c>
      <c r="AK29" s="87">
        <f t="shared" si="8"/>
        <v>6</v>
      </c>
      <c r="AL29" s="87">
        <f t="shared" si="8"/>
        <v>6</v>
      </c>
      <c r="AM29" s="87">
        <f t="shared" si="8"/>
        <v>6</v>
      </c>
      <c r="AN29" s="87">
        <f t="shared" si="8"/>
        <v>6</v>
      </c>
      <c r="AO29" s="87">
        <f t="shared" si="8"/>
        <v>6</v>
      </c>
      <c r="AP29" s="87">
        <f t="shared" si="8"/>
        <v>6</v>
      </c>
      <c r="AQ29" s="87">
        <f t="shared" si="8"/>
        <v>6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59">
        <f t="shared" si="7"/>
        <v>120</v>
      </c>
    </row>
    <row r="30" spans="1:58" s="8" customFormat="1" x14ac:dyDescent="0.2">
      <c r="A30" s="189"/>
      <c r="B30" s="149"/>
      <c r="C30" s="149"/>
      <c r="D30" s="75" t="s">
        <v>18</v>
      </c>
      <c r="E30" s="100">
        <f>E32+E34</f>
        <v>0</v>
      </c>
      <c r="F30" s="100">
        <f t="shared" ref="F30:Q30" si="9">F32+F34</f>
        <v>0</v>
      </c>
      <c r="G30" s="100">
        <f t="shared" si="9"/>
        <v>0</v>
      </c>
      <c r="H30" s="100">
        <f t="shared" si="9"/>
        <v>0</v>
      </c>
      <c r="I30" s="100">
        <f t="shared" si="9"/>
        <v>0</v>
      </c>
      <c r="J30" s="100">
        <f t="shared" si="9"/>
        <v>0</v>
      </c>
      <c r="K30" s="100">
        <f t="shared" si="9"/>
        <v>0</v>
      </c>
      <c r="L30" s="100">
        <f t="shared" si="9"/>
        <v>0</v>
      </c>
      <c r="M30" s="100">
        <f t="shared" si="9"/>
        <v>0</v>
      </c>
      <c r="N30" s="100">
        <f t="shared" si="9"/>
        <v>0</v>
      </c>
      <c r="O30" s="100">
        <f t="shared" si="9"/>
        <v>0</v>
      </c>
      <c r="P30" s="100">
        <f t="shared" si="9"/>
        <v>0</v>
      </c>
      <c r="Q30" s="100">
        <f t="shared" si="9"/>
        <v>0</v>
      </c>
      <c r="R30" s="100">
        <v>0</v>
      </c>
      <c r="S30" s="100">
        <v>0</v>
      </c>
      <c r="T30" s="100">
        <v>0</v>
      </c>
      <c r="U30" s="100" t="s">
        <v>96</v>
      </c>
      <c r="V30" s="100">
        <f t="shared" si="8"/>
        <v>0</v>
      </c>
      <c r="W30" s="100">
        <f t="shared" si="8"/>
        <v>0</v>
      </c>
      <c r="X30" s="100">
        <f t="shared" si="8"/>
        <v>4</v>
      </c>
      <c r="Y30" s="100">
        <f t="shared" si="8"/>
        <v>4</v>
      </c>
      <c r="Z30" s="100">
        <f t="shared" si="8"/>
        <v>4</v>
      </c>
      <c r="AA30" s="100">
        <f t="shared" si="8"/>
        <v>4</v>
      </c>
      <c r="AB30" s="100">
        <f t="shared" si="8"/>
        <v>3</v>
      </c>
      <c r="AC30" s="100">
        <f t="shared" si="8"/>
        <v>3</v>
      </c>
      <c r="AD30" s="100">
        <f t="shared" si="8"/>
        <v>3</v>
      </c>
      <c r="AE30" s="100">
        <f t="shared" si="8"/>
        <v>3</v>
      </c>
      <c r="AF30" s="100">
        <f t="shared" si="8"/>
        <v>3</v>
      </c>
      <c r="AG30" s="100">
        <f t="shared" si="8"/>
        <v>3</v>
      </c>
      <c r="AH30" s="100">
        <f t="shared" si="8"/>
        <v>3</v>
      </c>
      <c r="AI30" s="100">
        <f t="shared" si="8"/>
        <v>3</v>
      </c>
      <c r="AJ30" s="100">
        <f t="shared" si="8"/>
        <v>3</v>
      </c>
      <c r="AK30" s="100">
        <f t="shared" si="8"/>
        <v>3</v>
      </c>
      <c r="AL30" s="100">
        <f t="shared" si="8"/>
        <v>3</v>
      </c>
      <c r="AM30" s="100">
        <f t="shared" si="8"/>
        <v>3</v>
      </c>
      <c r="AN30" s="100">
        <f t="shared" si="8"/>
        <v>3</v>
      </c>
      <c r="AO30" s="100">
        <f t="shared" si="8"/>
        <v>3</v>
      </c>
      <c r="AP30" s="100">
        <f t="shared" si="8"/>
        <v>3</v>
      </c>
      <c r="AQ30" s="100">
        <f t="shared" si="8"/>
        <v>3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59">
        <f t="shared" si="7"/>
        <v>64</v>
      </c>
    </row>
    <row r="31" spans="1:58" x14ac:dyDescent="0.2">
      <c r="A31" s="189"/>
      <c r="B31" s="147" t="s">
        <v>31</v>
      </c>
      <c r="C31" s="147" t="s">
        <v>19</v>
      </c>
      <c r="D31" s="39" t="s">
        <v>17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93" t="s">
        <v>97</v>
      </c>
      <c r="S31" s="93" t="s">
        <v>97</v>
      </c>
      <c r="T31" s="93" t="s">
        <v>97</v>
      </c>
      <c r="U31" s="51" t="s">
        <v>96</v>
      </c>
      <c r="V31" s="37">
        <v>0</v>
      </c>
      <c r="W31" s="37">
        <v>0</v>
      </c>
      <c r="X31" s="53">
        <v>3</v>
      </c>
      <c r="Y31" s="53">
        <v>3</v>
      </c>
      <c r="Z31" s="53">
        <v>3</v>
      </c>
      <c r="AA31" s="53">
        <v>3</v>
      </c>
      <c r="AB31" s="53">
        <v>3</v>
      </c>
      <c r="AC31" s="53">
        <v>3</v>
      </c>
      <c r="AD31" s="53">
        <v>3</v>
      </c>
      <c r="AE31" s="53">
        <v>3</v>
      </c>
      <c r="AF31" s="53">
        <v>3</v>
      </c>
      <c r="AG31" s="53">
        <v>3</v>
      </c>
      <c r="AH31" s="53">
        <v>3</v>
      </c>
      <c r="AI31" s="53">
        <v>3</v>
      </c>
      <c r="AJ31" s="53">
        <v>3</v>
      </c>
      <c r="AK31" s="53">
        <v>3</v>
      </c>
      <c r="AL31" s="53">
        <v>3</v>
      </c>
      <c r="AM31" s="53">
        <v>3</v>
      </c>
      <c r="AN31" s="53">
        <v>3</v>
      </c>
      <c r="AO31" s="53">
        <v>3</v>
      </c>
      <c r="AP31" s="53">
        <v>3</v>
      </c>
      <c r="AQ31" s="53">
        <v>3</v>
      </c>
      <c r="AR31" s="93" t="s">
        <v>97</v>
      </c>
      <c r="AS31" s="93" t="s">
        <v>97</v>
      </c>
      <c r="AT31" s="93" t="s">
        <v>97</v>
      </c>
      <c r="AU31" s="50" t="s">
        <v>96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30">
        <f t="shared" ref="BF31:BF63" si="10">SUM(E31:BE31)</f>
        <v>60</v>
      </c>
    </row>
    <row r="32" spans="1:58" x14ac:dyDescent="0.2">
      <c r="A32" s="189"/>
      <c r="B32" s="147"/>
      <c r="C32" s="147"/>
      <c r="D32" s="39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93" t="s">
        <v>97</v>
      </c>
      <c r="S32" s="93" t="s">
        <v>97</v>
      </c>
      <c r="T32" s="93" t="s">
        <v>97</v>
      </c>
      <c r="U32" s="51" t="s">
        <v>96</v>
      </c>
      <c r="V32" s="37">
        <v>0</v>
      </c>
      <c r="W32" s="37">
        <v>0</v>
      </c>
      <c r="X32" s="53">
        <v>1</v>
      </c>
      <c r="Y32" s="53">
        <v>1</v>
      </c>
      <c r="Z32" s="53">
        <v>1</v>
      </c>
      <c r="AA32" s="53">
        <v>1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93" t="s">
        <v>97</v>
      </c>
      <c r="AS32" s="93" t="s">
        <v>97</v>
      </c>
      <c r="AT32" s="93" t="s">
        <v>97</v>
      </c>
      <c r="AU32" s="50" t="s">
        <v>96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30">
        <f t="shared" si="10"/>
        <v>4</v>
      </c>
    </row>
    <row r="33" spans="1:58" x14ac:dyDescent="0.2">
      <c r="A33" s="189"/>
      <c r="B33" s="147" t="s">
        <v>32</v>
      </c>
      <c r="C33" s="147" t="s">
        <v>21</v>
      </c>
      <c r="D33" s="39" t="s">
        <v>17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93" t="s">
        <v>97</v>
      </c>
      <c r="S33" s="93" t="s">
        <v>97</v>
      </c>
      <c r="T33" s="93" t="s">
        <v>97</v>
      </c>
      <c r="U33" s="51" t="s">
        <v>96</v>
      </c>
      <c r="V33" s="37">
        <v>0</v>
      </c>
      <c r="W33" s="37">
        <v>0</v>
      </c>
      <c r="X33" s="53">
        <v>3</v>
      </c>
      <c r="Y33" s="53">
        <v>3</v>
      </c>
      <c r="Z33" s="53">
        <v>3</v>
      </c>
      <c r="AA33" s="53">
        <v>3</v>
      </c>
      <c r="AB33" s="53">
        <v>3</v>
      </c>
      <c r="AC33" s="53">
        <v>3</v>
      </c>
      <c r="AD33" s="53">
        <v>3</v>
      </c>
      <c r="AE33" s="53">
        <v>3</v>
      </c>
      <c r="AF33" s="53">
        <v>3</v>
      </c>
      <c r="AG33" s="53">
        <v>3</v>
      </c>
      <c r="AH33" s="53">
        <v>3</v>
      </c>
      <c r="AI33" s="53">
        <v>3</v>
      </c>
      <c r="AJ33" s="53">
        <v>3</v>
      </c>
      <c r="AK33" s="53">
        <v>3</v>
      </c>
      <c r="AL33" s="53">
        <v>3</v>
      </c>
      <c r="AM33" s="53">
        <v>3</v>
      </c>
      <c r="AN33" s="53">
        <v>3</v>
      </c>
      <c r="AO33" s="53">
        <v>3</v>
      </c>
      <c r="AP33" s="53">
        <v>3</v>
      </c>
      <c r="AQ33" s="53">
        <v>3</v>
      </c>
      <c r="AR33" s="93" t="s">
        <v>97</v>
      </c>
      <c r="AS33" s="93" t="s">
        <v>97</v>
      </c>
      <c r="AT33" s="93" t="s">
        <v>97</v>
      </c>
      <c r="AU33" s="50" t="s">
        <v>96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30">
        <f t="shared" si="10"/>
        <v>60</v>
      </c>
    </row>
    <row r="34" spans="1:58" x14ac:dyDescent="0.2">
      <c r="A34" s="189"/>
      <c r="B34" s="147"/>
      <c r="C34" s="147"/>
      <c r="D34" s="39" t="s">
        <v>18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93" t="s">
        <v>97</v>
      </c>
      <c r="S34" s="93" t="s">
        <v>97</v>
      </c>
      <c r="T34" s="93" t="s">
        <v>97</v>
      </c>
      <c r="U34" s="51" t="s">
        <v>96</v>
      </c>
      <c r="V34" s="37">
        <v>0</v>
      </c>
      <c r="W34" s="37">
        <v>0</v>
      </c>
      <c r="X34" s="53">
        <v>3</v>
      </c>
      <c r="Y34" s="53">
        <v>3</v>
      </c>
      <c r="Z34" s="53">
        <v>3</v>
      </c>
      <c r="AA34" s="53">
        <v>3</v>
      </c>
      <c r="AB34" s="53">
        <v>3</v>
      </c>
      <c r="AC34" s="53">
        <v>3</v>
      </c>
      <c r="AD34" s="53">
        <v>3</v>
      </c>
      <c r="AE34" s="53">
        <v>3</v>
      </c>
      <c r="AF34" s="53">
        <v>3</v>
      </c>
      <c r="AG34" s="53">
        <v>3</v>
      </c>
      <c r="AH34" s="53">
        <v>3</v>
      </c>
      <c r="AI34" s="53">
        <v>3</v>
      </c>
      <c r="AJ34" s="53">
        <v>3</v>
      </c>
      <c r="AK34" s="53">
        <v>3</v>
      </c>
      <c r="AL34" s="53">
        <v>3</v>
      </c>
      <c r="AM34" s="53">
        <v>3</v>
      </c>
      <c r="AN34" s="53">
        <v>3</v>
      </c>
      <c r="AO34" s="53">
        <v>3</v>
      </c>
      <c r="AP34" s="53">
        <v>3</v>
      </c>
      <c r="AQ34" s="53">
        <v>3</v>
      </c>
      <c r="AR34" s="93" t="s">
        <v>97</v>
      </c>
      <c r="AS34" s="93" t="s">
        <v>97</v>
      </c>
      <c r="AT34" s="93" t="s">
        <v>97</v>
      </c>
      <c r="AU34" s="50" t="s">
        <v>96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30">
        <f t="shared" si="10"/>
        <v>60</v>
      </c>
    </row>
    <row r="35" spans="1:58" s="8" customFormat="1" ht="11.25" customHeight="1" x14ac:dyDescent="0.2">
      <c r="A35" s="189"/>
      <c r="B35" s="191" t="s">
        <v>33</v>
      </c>
      <c r="C35" s="148" t="s">
        <v>34</v>
      </c>
      <c r="D35" s="75" t="s">
        <v>17</v>
      </c>
      <c r="E35" s="59">
        <f>E37</f>
        <v>0</v>
      </c>
      <c r="F35" s="59">
        <f t="shared" ref="F35:Q35" si="11">F37</f>
        <v>0</v>
      </c>
      <c r="G35" s="59">
        <f t="shared" si="11"/>
        <v>0</v>
      </c>
      <c r="H35" s="59">
        <f t="shared" si="11"/>
        <v>0</v>
      </c>
      <c r="I35" s="59">
        <f t="shared" si="11"/>
        <v>0</v>
      </c>
      <c r="J35" s="59">
        <f t="shared" si="11"/>
        <v>0</v>
      </c>
      <c r="K35" s="59">
        <f t="shared" si="11"/>
        <v>0</v>
      </c>
      <c r="L35" s="59">
        <f t="shared" si="11"/>
        <v>0</v>
      </c>
      <c r="M35" s="59">
        <f t="shared" si="11"/>
        <v>0</v>
      </c>
      <c r="N35" s="59">
        <f t="shared" si="11"/>
        <v>0</v>
      </c>
      <c r="O35" s="59">
        <f t="shared" si="11"/>
        <v>0</v>
      </c>
      <c r="P35" s="59">
        <f t="shared" si="11"/>
        <v>0</v>
      </c>
      <c r="Q35" s="59">
        <f t="shared" si="11"/>
        <v>0</v>
      </c>
      <c r="R35" s="59">
        <v>0</v>
      </c>
      <c r="S35" s="59">
        <v>0</v>
      </c>
      <c r="T35" s="59">
        <v>0</v>
      </c>
      <c r="U35" s="59" t="s">
        <v>96</v>
      </c>
      <c r="V35" s="59">
        <f t="shared" ref="V35:AQ35" si="12">V37</f>
        <v>0</v>
      </c>
      <c r="W35" s="59">
        <f t="shared" si="12"/>
        <v>0</v>
      </c>
      <c r="X35" s="59">
        <f t="shared" si="12"/>
        <v>1</v>
      </c>
      <c r="Y35" s="59">
        <f t="shared" si="12"/>
        <v>1</v>
      </c>
      <c r="Z35" s="59">
        <f t="shared" si="12"/>
        <v>1</v>
      </c>
      <c r="AA35" s="59">
        <f t="shared" si="12"/>
        <v>1</v>
      </c>
      <c r="AB35" s="59">
        <f t="shared" si="12"/>
        <v>1</v>
      </c>
      <c r="AC35" s="59">
        <f t="shared" si="12"/>
        <v>1</v>
      </c>
      <c r="AD35" s="59">
        <f t="shared" si="12"/>
        <v>1</v>
      </c>
      <c r="AE35" s="59">
        <f t="shared" si="12"/>
        <v>1</v>
      </c>
      <c r="AF35" s="59">
        <f t="shared" si="12"/>
        <v>1</v>
      </c>
      <c r="AG35" s="59">
        <f t="shared" si="12"/>
        <v>1</v>
      </c>
      <c r="AH35" s="59">
        <f t="shared" si="12"/>
        <v>1</v>
      </c>
      <c r="AI35" s="59">
        <f t="shared" si="12"/>
        <v>1</v>
      </c>
      <c r="AJ35" s="59">
        <f t="shared" si="12"/>
        <v>1</v>
      </c>
      <c r="AK35" s="59">
        <f t="shared" si="12"/>
        <v>1</v>
      </c>
      <c r="AL35" s="59">
        <f t="shared" si="12"/>
        <v>1</v>
      </c>
      <c r="AM35" s="59">
        <f t="shared" si="12"/>
        <v>1</v>
      </c>
      <c r="AN35" s="59">
        <f t="shared" si="12"/>
        <v>1</v>
      </c>
      <c r="AO35" s="59">
        <f t="shared" si="12"/>
        <v>1</v>
      </c>
      <c r="AP35" s="59">
        <f t="shared" si="12"/>
        <v>1</v>
      </c>
      <c r="AQ35" s="59">
        <f t="shared" si="12"/>
        <v>1</v>
      </c>
      <c r="AR35" s="59">
        <v>0</v>
      </c>
      <c r="AS35" s="59">
        <v>0</v>
      </c>
      <c r="AT35" s="59">
        <v>0</v>
      </c>
      <c r="AU35" s="59" t="s">
        <v>96</v>
      </c>
      <c r="AV35" s="59">
        <f t="shared" ref="AV35:BE36" si="13">AV37</f>
        <v>0</v>
      </c>
      <c r="AW35" s="59">
        <f t="shared" si="13"/>
        <v>0</v>
      </c>
      <c r="AX35" s="59">
        <f t="shared" si="13"/>
        <v>0</v>
      </c>
      <c r="AY35" s="59">
        <f t="shared" si="13"/>
        <v>0</v>
      </c>
      <c r="AZ35" s="59">
        <f t="shared" si="13"/>
        <v>0</v>
      </c>
      <c r="BA35" s="59">
        <f t="shared" si="13"/>
        <v>0</v>
      </c>
      <c r="BB35" s="59">
        <f t="shared" si="13"/>
        <v>0</v>
      </c>
      <c r="BC35" s="59">
        <f t="shared" si="13"/>
        <v>0</v>
      </c>
      <c r="BD35" s="59">
        <f t="shared" si="13"/>
        <v>0</v>
      </c>
      <c r="BE35" s="59">
        <f t="shared" si="13"/>
        <v>0</v>
      </c>
      <c r="BF35" s="59">
        <f t="shared" si="10"/>
        <v>20</v>
      </c>
    </row>
    <row r="36" spans="1:58" s="8" customFormat="1" x14ac:dyDescent="0.2">
      <c r="A36" s="189"/>
      <c r="B36" s="191"/>
      <c r="C36" s="149"/>
      <c r="D36" s="75" t="s">
        <v>18</v>
      </c>
      <c r="E36" s="59">
        <f>E38</f>
        <v>0</v>
      </c>
      <c r="F36" s="59">
        <f t="shared" ref="F36:AQ36" si="14">F38</f>
        <v>0</v>
      </c>
      <c r="G36" s="59">
        <f t="shared" si="14"/>
        <v>0</v>
      </c>
      <c r="H36" s="59">
        <f t="shared" si="14"/>
        <v>0</v>
      </c>
      <c r="I36" s="59">
        <f t="shared" si="14"/>
        <v>0</v>
      </c>
      <c r="J36" s="59">
        <f t="shared" si="14"/>
        <v>0</v>
      </c>
      <c r="K36" s="59">
        <f t="shared" si="14"/>
        <v>0</v>
      </c>
      <c r="L36" s="59">
        <f t="shared" si="14"/>
        <v>0</v>
      </c>
      <c r="M36" s="59">
        <f t="shared" si="14"/>
        <v>0</v>
      </c>
      <c r="N36" s="59">
        <f t="shared" si="14"/>
        <v>0</v>
      </c>
      <c r="O36" s="59">
        <f t="shared" si="14"/>
        <v>0</v>
      </c>
      <c r="P36" s="59">
        <f t="shared" si="14"/>
        <v>0</v>
      </c>
      <c r="Q36" s="59">
        <f t="shared" si="14"/>
        <v>0</v>
      </c>
      <c r="R36" s="59">
        <v>0</v>
      </c>
      <c r="S36" s="59">
        <v>0</v>
      </c>
      <c r="T36" s="59">
        <v>0</v>
      </c>
      <c r="U36" s="59" t="s">
        <v>96</v>
      </c>
      <c r="V36" s="59">
        <f t="shared" si="14"/>
        <v>0</v>
      </c>
      <c r="W36" s="59">
        <f t="shared" si="14"/>
        <v>0</v>
      </c>
      <c r="X36" s="59">
        <f t="shared" si="14"/>
        <v>0.5</v>
      </c>
      <c r="Y36" s="59">
        <f t="shared" si="14"/>
        <v>0.5</v>
      </c>
      <c r="Z36" s="59">
        <f t="shared" si="14"/>
        <v>0.5</v>
      </c>
      <c r="AA36" s="59">
        <f t="shared" si="14"/>
        <v>0.5</v>
      </c>
      <c r="AB36" s="59">
        <f t="shared" si="14"/>
        <v>0.5</v>
      </c>
      <c r="AC36" s="59">
        <f t="shared" si="14"/>
        <v>0.5</v>
      </c>
      <c r="AD36" s="59">
        <f t="shared" si="14"/>
        <v>0.5</v>
      </c>
      <c r="AE36" s="59">
        <f t="shared" si="14"/>
        <v>0.5</v>
      </c>
      <c r="AF36" s="59">
        <f t="shared" si="14"/>
        <v>0.5</v>
      </c>
      <c r="AG36" s="59">
        <f t="shared" si="14"/>
        <v>0.5</v>
      </c>
      <c r="AH36" s="59">
        <f t="shared" si="14"/>
        <v>0.5</v>
      </c>
      <c r="AI36" s="59">
        <f t="shared" si="14"/>
        <v>0.5</v>
      </c>
      <c r="AJ36" s="59">
        <f t="shared" si="14"/>
        <v>0.5</v>
      </c>
      <c r="AK36" s="59">
        <f t="shared" si="14"/>
        <v>0.5</v>
      </c>
      <c r="AL36" s="59">
        <f t="shared" si="14"/>
        <v>0.5</v>
      </c>
      <c r="AM36" s="59">
        <f t="shared" si="14"/>
        <v>0.5</v>
      </c>
      <c r="AN36" s="59">
        <f t="shared" si="14"/>
        <v>0.5</v>
      </c>
      <c r="AO36" s="59">
        <f t="shared" si="14"/>
        <v>0.5</v>
      </c>
      <c r="AP36" s="59">
        <f t="shared" si="14"/>
        <v>0.5</v>
      </c>
      <c r="AQ36" s="59">
        <f t="shared" si="14"/>
        <v>0.5</v>
      </c>
      <c r="AR36" s="59">
        <v>0</v>
      </c>
      <c r="AS36" s="59">
        <v>0</v>
      </c>
      <c r="AT36" s="59">
        <v>0</v>
      </c>
      <c r="AU36" s="59" t="s">
        <v>96</v>
      </c>
      <c r="AV36" s="59">
        <f t="shared" si="13"/>
        <v>0</v>
      </c>
      <c r="AW36" s="59">
        <f t="shared" si="13"/>
        <v>0</v>
      </c>
      <c r="AX36" s="59">
        <f t="shared" si="13"/>
        <v>0</v>
      </c>
      <c r="AY36" s="59">
        <f t="shared" si="13"/>
        <v>0</v>
      </c>
      <c r="AZ36" s="59">
        <f t="shared" si="13"/>
        <v>0</v>
      </c>
      <c r="BA36" s="59">
        <f t="shared" si="13"/>
        <v>0</v>
      </c>
      <c r="BB36" s="59">
        <f t="shared" si="13"/>
        <v>0</v>
      </c>
      <c r="BC36" s="59">
        <f t="shared" si="13"/>
        <v>0</v>
      </c>
      <c r="BD36" s="59">
        <f t="shared" si="13"/>
        <v>0</v>
      </c>
      <c r="BE36" s="59">
        <f t="shared" si="13"/>
        <v>0</v>
      </c>
      <c r="BF36" s="59">
        <f t="shared" si="10"/>
        <v>10</v>
      </c>
    </row>
    <row r="37" spans="1:58" x14ac:dyDescent="0.2">
      <c r="A37" s="189"/>
      <c r="B37" s="192" t="s">
        <v>148</v>
      </c>
      <c r="C37" s="192" t="s">
        <v>120</v>
      </c>
      <c r="D37" s="39" t="s">
        <v>17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93" t="s">
        <v>97</v>
      </c>
      <c r="S37" s="93" t="s">
        <v>97</v>
      </c>
      <c r="T37" s="93" t="s">
        <v>97</v>
      </c>
      <c r="U37" s="51" t="s">
        <v>96</v>
      </c>
      <c r="V37" s="37">
        <v>0</v>
      </c>
      <c r="W37" s="37">
        <v>0</v>
      </c>
      <c r="X37" s="31">
        <v>1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31">
        <v>1</v>
      </c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31">
        <v>1</v>
      </c>
      <c r="AL37" s="31">
        <v>1</v>
      </c>
      <c r="AM37" s="31">
        <v>1</v>
      </c>
      <c r="AN37" s="31">
        <v>1</v>
      </c>
      <c r="AO37" s="31">
        <v>1</v>
      </c>
      <c r="AP37" s="31">
        <v>1</v>
      </c>
      <c r="AQ37" s="31">
        <v>1</v>
      </c>
      <c r="AR37" s="93" t="s">
        <v>97</v>
      </c>
      <c r="AS37" s="93" t="s">
        <v>97</v>
      </c>
      <c r="AT37" s="93" t="s">
        <v>97</v>
      </c>
      <c r="AU37" s="50" t="s">
        <v>96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30">
        <f>SUM(E37:BE37)</f>
        <v>20</v>
      </c>
    </row>
    <row r="38" spans="1:58" x14ac:dyDescent="0.2">
      <c r="A38" s="189"/>
      <c r="B38" s="192"/>
      <c r="C38" s="192"/>
      <c r="D38" s="39" t="s">
        <v>18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93" t="s">
        <v>97</v>
      </c>
      <c r="S38" s="93" t="s">
        <v>97</v>
      </c>
      <c r="T38" s="93" t="s">
        <v>97</v>
      </c>
      <c r="U38" s="51" t="s">
        <v>96</v>
      </c>
      <c r="V38" s="37">
        <v>0</v>
      </c>
      <c r="W38" s="37">
        <v>0</v>
      </c>
      <c r="X38" s="31">
        <v>0.5</v>
      </c>
      <c r="Y38" s="31">
        <v>0.5</v>
      </c>
      <c r="Z38" s="31">
        <v>0.5</v>
      </c>
      <c r="AA38" s="31">
        <v>0.5</v>
      </c>
      <c r="AB38" s="31">
        <v>0.5</v>
      </c>
      <c r="AC38" s="31">
        <v>0.5</v>
      </c>
      <c r="AD38" s="31">
        <v>0.5</v>
      </c>
      <c r="AE38" s="31">
        <v>0.5</v>
      </c>
      <c r="AF38" s="31">
        <v>0.5</v>
      </c>
      <c r="AG38" s="31">
        <v>0.5</v>
      </c>
      <c r="AH38" s="31">
        <v>0.5</v>
      </c>
      <c r="AI38" s="31">
        <v>0.5</v>
      </c>
      <c r="AJ38" s="31">
        <v>0.5</v>
      </c>
      <c r="AK38" s="31">
        <v>0.5</v>
      </c>
      <c r="AL38" s="31">
        <v>0.5</v>
      </c>
      <c r="AM38" s="31">
        <v>0.5</v>
      </c>
      <c r="AN38" s="31">
        <v>0.5</v>
      </c>
      <c r="AO38" s="31">
        <v>0.5</v>
      </c>
      <c r="AP38" s="31">
        <v>0.5</v>
      </c>
      <c r="AQ38" s="31">
        <v>0.5</v>
      </c>
      <c r="AR38" s="93" t="s">
        <v>97</v>
      </c>
      <c r="AS38" s="93" t="s">
        <v>97</v>
      </c>
      <c r="AT38" s="93" t="s">
        <v>97</v>
      </c>
      <c r="AU38" s="50" t="s">
        <v>96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30">
        <f>SUM(E38:BE38)</f>
        <v>10</v>
      </c>
    </row>
    <row r="39" spans="1:58" s="8" customFormat="1" x14ac:dyDescent="0.2">
      <c r="A39" s="189"/>
      <c r="B39" s="148" t="s">
        <v>35</v>
      </c>
      <c r="C39" s="148" t="s">
        <v>87</v>
      </c>
      <c r="D39" s="75" t="s">
        <v>17</v>
      </c>
      <c r="E39" s="74">
        <f t="shared" ref="E39:T39" si="15">SUM(E41,E47,E51,E55)</f>
        <v>10</v>
      </c>
      <c r="F39" s="74">
        <f t="shared" si="15"/>
        <v>10</v>
      </c>
      <c r="G39" s="74">
        <f t="shared" si="15"/>
        <v>10</v>
      </c>
      <c r="H39" s="74">
        <f t="shared" si="15"/>
        <v>10</v>
      </c>
      <c r="I39" s="74">
        <f t="shared" si="15"/>
        <v>10</v>
      </c>
      <c r="J39" s="74">
        <f t="shared" si="15"/>
        <v>10</v>
      </c>
      <c r="K39" s="74">
        <f t="shared" si="15"/>
        <v>11</v>
      </c>
      <c r="L39" s="74">
        <f t="shared" si="15"/>
        <v>11</v>
      </c>
      <c r="M39" s="74">
        <f t="shared" si="15"/>
        <v>11</v>
      </c>
      <c r="N39" s="74">
        <f t="shared" si="15"/>
        <v>11</v>
      </c>
      <c r="O39" s="74">
        <f t="shared" si="15"/>
        <v>11</v>
      </c>
      <c r="P39" s="74">
        <f t="shared" si="15"/>
        <v>11</v>
      </c>
      <c r="Q39" s="74">
        <f t="shared" si="15"/>
        <v>11</v>
      </c>
      <c r="R39" s="74">
        <f t="shared" si="15"/>
        <v>36</v>
      </c>
      <c r="S39" s="74">
        <f t="shared" si="15"/>
        <v>36</v>
      </c>
      <c r="T39" s="74">
        <f t="shared" si="15"/>
        <v>36</v>
      </c>
      <c r="U39" s="74" t="s">
        <v>96</v>
      </c>
      <c r="V39" s="74">
        <f t="shared" ref="V39:W42" si="16">SUM(V41,V47,V51)</f>
        <v>0</v>
      </c>
      <c r="W39" s="74">
        <f t="shared" si="16"/>
        <v>0</v>
      </c>
      <c r="X39" s="74">
        <f t="shared" ref="X39:AT39" si="17">SUM(X41,X47,X51,X55)</f>
        <v>14</v>
      </c>
      <c r="Y39" s="74">
        <f t="shared" si="17"/>
        <v>14</v>
      </c>
      <c r="Z39" s="74">
        <f t="shared" si="17"/>
        <v>14</v>
      </c>
      <c r="AA39" s="74">
        <f t="shared" si="17"/>
        <v>14</v>
      </c>
      <c r="AB39" s="74">
        <f t="shared" si="17"/>
        <v>14</v>
      </c>
      <c r="AC39" s="74">
        <f t="shared" si="17"/>
        <v>14</v>
      </c>
      <c r="AD39" s="74">
        <f t="shared" si="17"/>
        <v>14</v>
      </c>
      <c r="AE39" s="74">
        <f t="shared" si="17"/>
        <v>14</v>
      </c>
      <c r="AF39" s="74">
        <f t="shared" si="17"/>
        <v>14</v>
      </c>
      <c r="AG39" s="74">
        <f t="shared" si="17"/>
        <v>14</v>
      </c>
      <c r="AH39" s="74">
        <f t="shared" si="17"/>
        <v>14</v>
      </c>
      <c r="AI39" s="74">
        <f t="shared" si="17"/>
        <v>14</v>
      </c>
      <c r="AJ39" s="74">
        <f t="shared" si="17"/>
        <v>14</v>
      </c>
      <c r="AK39" s="74">
        <f t="shared" si="17"/>
        <v>14</v>
      </c>
      <c r="AL39" s="74">
        <f t="shared" si="17"/>
        <v>14</v>
      </c>
      <c r="AM39" s="74">
        <f t="shared" si="17"/>
        <v>14</v>
      </c>
      <c r="AN39" s="74">
        <f t="shared" si="17"/>
        <v>14</v>
      </c>
      <c r="AO39" s="74">
        <f t="shared" si="17"/>
        <v>15</v>
      </c>
      <c r="AP39" s="74">
        <f t="shared" si="17"/>
        <v>15</v>
      </c>
      <c r="AQ39" s="74">
        <f t="shared" si="17"/>
        <v>15</v>
      </c>
      <c r="AR39" s="74">
        <f t="shared" si="17"/>
        <v>36</v>
      </c>
      <c r="AS39" s="74">
        <f t="shared" si="17"/>
        <v>36</v>
      </c>
      <c r="AT39" s="74">
        <f t="shared" si="17"/>
        <v>36</v>
      </c>
      <c r="AU39" s="74">
        <v>0</v>
      </c>
      <c r="AV39" s="74">
        <v>0</v>
      </c>
      <c r="AW39" s="74">
        <v>0</v>
      </c>
      <c r="AX39" s="74">
        <v>0</v>
      </c>
      <c r="AY39" s="74">
        <v>0</v>
      </c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  <c r="BF39" s="59">
        <f t="shared" si="10"/>
        <v>636</v>
      </c>
    </row>
    <row r="40" spans="1:58" s="8" customFormat="1" x14ac:dyDescent="0.2">
      <c r="A40" s="189"/>
      <c r="B40" s="149"/>
      <c r="C40" s="149"/>
      <c r="D40" s="75" t="s">
        <v>18</v>
      </c>
      <c r="E40" s="74">
        <f t="shared" ref="E40:T40" si="18">SUM(E42,E48,E52,E56)</f>
        <v>5</v>
      </c>
      <c r="F40" s="74">
        <f t="shared" si="18"/>
        <v>5</v>
      </c>
      <c r="G40" s="74">
        <f t="shared" si="18"/>
        <v>5</v>
      </c>
      <c r="H40" s="74">
        <f t="shared" si="18"/>
        <v>5</v>
      </c>
      <c r="I40" s="74">
        <f t="shared" si="18"/>
        <v>5</v>
      </c>
      <c r="J40" s="74">
        <f t="shared" si="18"/>
        <v>5</v>
      </c>
      <c r="K40" s="74">
        <f t="shared" si="18"/>
        <v>5.5</v>
      </c>
      <c r="L40" s="74">
        <f t="shared" si="18"/>
        <v>5.5</v>
      </c>
      <c r="M40" s="74">
        <f t="shared" si="18"/>
        <v>5.5</v>
      </c>
      <c r="N40" s="74">
        <f t="shared" si="18"/>
        <v>5.5</v>
      </c>
      <c r="O40" s="74">
        <f t="shared" si="18"/>
        <v>5.5</v>
      </c>
      <c r="P40" s="74">
        <f t="shared" si="18"/>
        <v>5.5</v>
      </c>
      <c r="Q40" s="74">
        <f t="shared" si="18"/>
        <v>5.5</v>
      </c>
      <c r="R40" s="74">
        <f t="shared" si="18"/>
        <v>0</v>
      </c>
      <c r="S40" s="74">
        <f t="shared" si="18"/>
        <v>0</v>
      </c>
      <c r="T40" s="74">
        <f t="shared" si="18"/>
        <v>0</v>
      </c>
      <c r="U40" s="74" t="s">
        <v>96</v>
      </c>
      <c r="V40" s="74">
        <f t="shared" si="16"/>
        <v>0</v>
      </c>
      <c r="W40" s="74">
        <f t="shared" si="16"/>
        <v>0</v>
      </c>
      <c r="X40" s="74">
        <f t="shared" ref="X40:AQ40" si="19">SUM(X42,X48,X52,X56)</f>
        <v>7</v>
      </c>
      <c r="Y40" s="74">
        <f t="shared" si="19"/>
        <v>7</v>
      </c>
      <c r="Z40" s="74">
        <f t="shared" si="19"/>
        <v>7</v>
      </c>
      <c r="AA40" s="74">
        <f t="shared" si="19"/>
        <v>7</v>
      </c>
      <c r="AB40" s="74">
        <f t="shared" si="19"/>
        <v>7</v>
      </c>
      <c r="AC40" s="74">
        <f t="shared" si="19"/>
        <v>7</v>
      </c>
      <c r="AD40" s="74">
        <f t="shared" si="19"/>
        <v>7</v>
      </c>
      <c r="AE40" s="74">
        <f t="shared" si="19"/>
        <v>7</v>
      </c>
      <c r="AF40" s="74">
        <f t="shared" si="19"/>
        <v>7</v>
      </c>
      <c r="AG40" s="74">
        <f t="shared" si="19"/>
        <v>7</v>
      </c>
      <c r="AH40" s="74">
        <f t="shared" si="19"/>
        <v>7</v>
      </c>
      <c r="AI40" s="74">
        <f t="shared" si="19"/>
        <v>7</v>
      </c>
      <c r="AJ40" s="74">
        <f t="shared" si="19"/>
        <v>7</v>
      </c>
      <c r="AK40" s="74">
        <f t="shared" si="19"/>
        <v>7</v>
      </c>
      <c r="AL40" s="74">
        <f t="shared" si="19"/>
        <v>7</v>
      </c>
      <c r="AM40" s="74">
        <f t="shared" si="19"/>
        <v>7</v>
      </c>
      <c r="AN40" s="74">
        <f t="shared" si="19"/>
        <v>7</v>
      </c>
      <c r="AO40" s="74">
        <f t="shared" si="19"/>
        <v>7.5</v>
      </c>
      <c r="AP40" s="74">
        <f t="shared" si="19"/>
        <v>7.5</v>
      </c>
      <c r="AQ40" s="74">
        <f t="shared" si="19"/>
        <v>7.5</v>
      </c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  <c r="BF40" s="59">
        <f t="shared" si="10"/>
        <v>210</v>
      </c>
    </row>
    <row r="41" spans="1:58" s="8" customFormat="1" x14ac:dyDescent="0.2">
      <c r="A41" s="189"/>
      <c r="B41" s="191" t="s">
        <v>36</v>
      </c>
      <c r="C41" s="191" t="s">
        <v>88</v>
      </c>
      <c r="D41" s="75" t="s">
        <v>17</v>
      </c>
      <c r="E41" s="59">
        <f>E43+E45</f>
        <v>2</v>
      </c>
      <c r="F41" s="59">
        <f t="shared" ref="F41:Q41" si="20">F43+F45</f>
        <v>2</v>
      </c>
      <c r="G41" s="59">
        <f t="shared" si="20"/>
        <v>2</v>
      </c>
      <c r="H41" s="59">
        <f t="shared" si="20"/>
        <v>2</v>
      </c>
      <c r="I41" s="59">
        <f t="shared" si="20"/>
        <v>2</v>
      </c>
      <c r="J41" s="59">
        <f t="shared" si="20"/>
        <v>2</v>
      </c>
      <c r="K41" s="59">
        <f t="shared" si="20"/>
        <v>2</v>
      </c>
      <c r="L41" s="59">
        <f t="shared" si="20"/>
        <v>2</v>
      </c>
      <c r="M41" s="59">
        <f t="shared" si="20"/>
        <v>2</v>
      </c>
      <c r="N41" s="59">
        <f t="shared" si="20"/>
        <v>2</v>
      </c>
      <c r="O41" s="59">
        <f t="shared" si="20"/>
        <v>3</v>
      </c>
      <c r="P41" s="59">
        <f t="shared" si="20"/>
        <v>3</v>
      </c>
      <c r="Q41" s="59">
        <f t="shared" si="20"/>
        <v>2</v>
      </c>
      <c r="R41" s="59">
        <v>0</v>
      </c>
      <c r="S41" s="59">
        <v>0</v>
      </c>
      <c r="T41" s="59">
        <v>0</v>
      </c>
      <c r="U41" s="59" t="s">
        <v>96</v>
      </c>
      <c r="V41" s="74">
        <f t="shared" si="16"/>
        <v>0</v>
      </c>
      <c r="W41" s="74">
        <f t="shared" si="16"/>
        <v>0</v>
      </c>
      <c r="X41" s="59">
        <f t="shared" ref="X41:AL42" si="21">X43+X45</f>
        <v>5</v>
      </c>
      <c r="Y41" s="59">
        <f t="shared" si="21"/>
        <v>5</v>
      </c>
      <c r="Z41" s="59">
        <f t="shared" si="21"/>
        <v>5</v>
      </c>
      <c r="AA41" s="59">
        <f t="shared" si="21"/>
        <v>5</v>
      </c>
      <c r="AB41" s="59">
        <f t="shared" si="21"/>
        <v>5</v>
      </c>
      <c r="AC41" s="59">
        <f t="shared" si="21"/>
        <v>5</v>
      </c>
      <c r="AD41" s="59">
        <f t="shared" si="21"/>
        <v>5</v>
      </c>
      <c r="AE41" s="59">
        <f t="shared" si="21"/>
        <v>5</v>
      </c>
      <c r="AF41" s="59">
        <f t="shared" si="21"/>
        <v>5</v>
      </c>
      <c r="AG41" s="59">
        <f t="shared" si="21"/>
        <v>5</v>
      </c>
      <c r="AH41" s="59">
        <f t="shared" si="21"/>
        <v>5</v>
      </c>
      <c r="AI41" s="59">
        <f t="shared" si="21"/>
        <v>5</v>
      </c>
      <c r="AJ41" s="59">
        <f t="shared" si="21"/>
        <v>5</v>
      </c>
      <c r="AK41" s="59">
        <f t="shared" si="21"/>
        <v>5</v>
      </c>
      <c r="AL41" s="59">
        <f t="shared" si="21"/>
        <v>5</v>
      </c>
      <c r="AM41" s="59">
        <f t="shared" ref="AM41:AQ42" si="22">AM43+AM45</f>
        <v>5</v>
      </c>
      <c r="AN41" s="59">
        <f t="shared" si="22"/>
        <v>5</v>
      </c>
      <c r="AO41" s="59">
        <f t="shared" si="22"/>
        <v>5</v>
      </c>
      <c r="AP41" s="59">
        <f t="shared" si="22"/>
        <v>5</v>
      </c>
      <c r="AQ41" s="59">
        <f t="shared" si="22"/>
        <v>5</v>
      </c>
      <c r="AR41" s="59">
        <v>0</v>
      </c>
      <c r="AS41" s="59">
        <v>0</v>
      </c>
      <c r="AT41" s="59"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  <c r="BF41" s="59">
        <f t="shared" si="10"/>
        <v>128</v>
      </c>
    </row>
    <row r="42" spans="1:58" s="8" customFormat="1" x14ac:dyDescent="0.2">
      <c r="A42" s="189"/>
      <c r="B42" s="191"/>
      <c r="C42" s="191"/>
      <c r="D42" s="75" t="s">
        <v>18</v>
      </c>
      <c r="E42" s="59">
        <f>E44+E46</f>
        <v>1</v>
      </c>
      <c r="F42" s="59">
        <f t="shared" ref="F42:Q42" si="23">F44+F46</f>
        <v>1</v>
      </c>
      <c r="G42" s="59">
        <f t="shared" si="23"/>
        <v>1</v>
      </c>
      <c r="H42" s="59">
        <f t="shared" si="23"/>
        <v>1</v>
      </c>
      <c r="I42" s="59">
        <f t="shared" si="23"/>
        <v>1</v>
      </c>
      <c r="J42" s="59">
        <f t="shared" si="23"/>
        <v>1</v>
      </c>
      <c r="K42" s="59">
        <f t="shared" si="23"/>
        <v>1</v>
      </c>
      <c r="L42" s="59">
        <f t="shared" si="23"/>
        <v>1</v>
      </c>
      <c r="M42" s="59">
        <f t="shared" si="23"/>
        <v>1</v>
      </c>
      <c r="N42" s="59">
        <f t="shared" si="23"/>
        <v>1</v>
      </c>
      <c r="O42" s="59">
        <f t="shared" si="23"/>
        <v>1.5</v>
      </c>
      <c r="P42" s="59">
        <f t="shared" si="23"/>
        <v>1.5</v>
      </c>
      <c r="Q42" s="59">
        <f t="shared" si="23"/>
        <v>1</v>
      </c>
      <c r="R42" s="59">
        <v>0</v>
      </c>
      <c r="S42" s="59">
        <v>0</v>
      </c>
      <c r="T42" s="59">
        <v>0</v>
      </c>
      <c r="U42" s="59" t="s">
        <v>96</v>
      </c>
      <c r="V42" s="74">
        <f t="shared" si="16"/>
        <v>0</v>
      </c>
      <c r="W42" s="74">
        <f t="shared" si="16"/>
        <v>0</v>
      </c>
      <c r="X42" s="59">
        <f t="shared" si="21"/>
        <v>2.5</v>
      </c>
      <c r="Y42" s="59">
        <f t="shared" si="21"/>
        <v>2.5</v>
      </c>
      <c r="Z42" s="59">
        <f t="shared" si="21"/>
        <v>2.5</v>
      </c>
      <c r="AA42" s="59">
        <f t="shared" si="21"/>
        <v>2.5</v>
      </c>
      <c r="AB42" s="59">
        <f t="shared" si="21"/>
        <v>2.5</v>
      </c>
      <c r="AC42" s="59">
        <f t="shared" si="21"/>
        <v>2.5</v>
      </c>
      <c r="AD42" s="59">
        <f t="shared" si="21"/>
        <v>2.5</v>
      </c>
      <c r="AE42" s="59">
        <f t="shared" si="21"/>
        <v>2.5</v>
      </c>
      <c r="AF42" s="59">
        <f t="shared" si="21"/>
        <v>2.5</v>
      </c>
      <c r="AG42" s="59">
        <f t="shared" si="21"/>
        <v>2.5</v>
      </c>
      <c r="AH42" s="59">
        <f t="shared" si="21"/>
        <v>2.5</v>
      </c>
      <c r="AI42" s="59">
        <f t="shared" si="21"/>
        <v>2.5</v>
      </c>
      <c r="AJ42" s="59">
        <f t="shared" si="21"/>
        <v>2.5</v>
      </c>
      <c r="AK42" s="59">
        <f t="shared" si="21"/>
        <v>2.5</v>
      </c>
      <c r="AL42" s="59">
        <f t="shared" si="21"/>
        <v>2.5</v>
      </c>
      <c r="AM42" s="59">
        <f t="shared" si="22"/>
        <v>2.5</v>
      </c>
      <c r="AN42" s="59">
        <f t="shared" si="22"/>
        <v>2.5</v>
      </c>
      <c r="AO42" s="59">
        <f t="shared" si="22"/>
        <v>2.5</v>
      </c>
      <c r="AP42" s="59">
        <f t="shared" si="22"/>
        <v>2.5</v>
      </c>
      <c r="AQ42" s="59">
        <f t="shared" si="22"/>
        <v>2.5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  <c r="BF42" s="59">
        <f t="shared" si="10"/>
        <v>64</v>
      </c>
    </row>
    <row r="43" spans="1:58" x14ac:dyDescent="0.2">
      <c r="A43" s="189"/>
      <c r="B43" s="192" t="s">
        <v>149</v>
      </c>
      <c r="C43" s="192" t="s">
        <v>150</v>
      </c>
      <c r="D43" s="39" t="s">
        <v>17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93" t="s">
        <v>97</v>
      </c>
      <c r="S43" s="93" t="s">
        <v>97</v>
      </c>
      <c r="T43" s="93" t="s">
        <v>97</v>
      </c>
      <c r="U43" s="51" t="s">
        <v>96</v>
      </c>
      <c r="V43" s="37">
        <v>0</v>
      </c>
      <c r="W43" s="37">
        <v>0</v>
      </c>
      <c r="X43" s="53">
        <v>3</v>
      </c>
      <c r="Y43" s="53">
        <v>3</v>
      </c>
      <c r="Z43" s="53">
        <v>3</v>
      </c>
      <c r="AA43" s="53">
        <v>3</v>
      </c>
      <c r="AB43" s="53">
        <v>3</v>
      </c>
      <c r="AC43" s="53">
        <v>3</v>
      </c>
      <c r="AD43" s="53">
        <v>3</v>
      </c>
      <c r="AE43" s="53">
        <v>3</v>
      </c>
      <c r="AF43" s="53">
        <v>3</v>
      </c>
      <c r="AG43" s="53">
        <v>3</v>
      </c>
      <c r="AH43" s="53">
        <v>3</v>
      </c>
      <c r="AI43" s="53">
        <v>3</v>
      </c>
      <c r="AJ43" s="53">
        <v>3</v>
      </c>
      <c r="AK43" s="53">
        <v>3</v>
      </c>
      <c r="AL43" s="53">
        <v>3</v>
      </c>
      <c r="AM43" s="53">
        <v>3</v>
      </c>
      <c r="AN43" s="53">
        <v>3</v>
      </c>
      <c r="AO43" s="53">
        <v>3</v>
      </c>
      <c r="AP43" s="53">
        <v>3</v>
      </c>
      <c r="AQ43" s="53">
        <v>3</v>
      </c>
      <c r="AR43" s="93" t="s">
        <v>97</v>
      </c>
      <c r="AS43" s="93" t="s">
        <v>97</v>
      </c>
      <c r="AT43" s="93" t="s">
        <v>97</v>
      </c>
      <c r="AU43" s="50" t="s">
        <v>96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30">
        <f t="shared" si="10"/>
        <v>60</v>
      </c>
    </row>
    <row r="44" spans="1:58" x14ac:dyDescent="0.2">
      <c r="A44" s="189"/>
      <c r="B44" s="192"/>
      <c r="C44" s="192"/>
      <c r="D44" s="39" t="s">
        <v>18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93" t="s">
        <v>97</v>
      </c>
      <c r="S44" s="93" t="s">
        <v>97</v>
      </c>
      <c r="T44" s="93" t="s">
        <v>97</v>
      </c>
      <c r="U44" s="51" t="s">
        <v>96</v>
      </c>
      <c r="V44" s="37">
        <v>0</v>
      </c>
      <c r="W44" s="37">
        <v>0</v>
      </c>
      <c r="X44" s="53">
        <v>1.5</v>
      </c>
      <c r="Y44" s="53">
        <v>1.5</v>
      </c>
      <c r="Z44" s="53">
        <v>1.5</v>
      </c>
      <c r="AA44" s="53">
        <v>1.5</v>
      </c>
      <c r="AB44" s="53">
        <v>1.5</v>
      </c>
      <c r="AC44" s="53">
        <v>1.5</v>
      </c>
      <c r="AD44" s="53">
        <v>1.5</v>
      </c>
      <c r="AE44" s="53">
        <v>1.5</v>
      </c>
      <c r="AF44" s="53">
        <v>1.5</v>
      </c>
      <c r="AG44" s="53">
        <v>1.5</v>
      </c>
      <c r="AH44" s="53">
        <v>1.5</v>
      </c>
      <c r="AI44" s="53">
        <v>1.5</v>
      </c>
      <c r="AJ44" s="53">
        <v>1.5</v>
      </c>
      <c r="AK44" s="53">
        <v>1.5</v>
      </c>
      <c r="AL44" s="53">
        <v>1.5</v>
      </c>
      <c r="AM44" s="53">
        <v>1.5</v>
      </c>
      <c r="AN44" s="53">
        <v>1.5</v>
      </c>
      <c r="AO44" s="53">
        <v>1.5</v>
      </c>
      <c r="AP44" s="53">
        <v>1.5</v>
      </c>
      <c r="AQ44" s="53">
        <v>1.5</v>
      </c>
      <c r="AR44" s="93" t="s">
        <v>97</v>
      </c>
      <c r="AS44" s="93" t="s">
        <v>97</v>
      </c>
      <c r="AT44" s="93" t="s">
        <v>97</v>
      </c>
      <c r="AU44" s="50" t="s">
        <v>96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30">
        <f t="shared" si="10"/>
        <v>30</v>
      </c>
    </row>
    <row r="45" spans="1:58" x14ac:dyDescent="0.2">
      <c r="A45" s="189"/>
      <c r="B45" s="147" t="s">
        <v>151</v>
      </c>
      <c r="C45" s="147" t="s">
        <v>37</v>
      </c>
      <c r="D45" s="39" t="s">
        <v>17</v>
      </c>
      <c r="E45" s="33">
        <v>2</v>
      </c>
      <c r="F45" s="33">
        <v>2</v>
      </c>
      <c r="G45" s="33">
        <v>2</v>
      </c>
      <c r="H45" s="33">
        <v>2</v>
      </c>
      <c r="I45" s="33">
        <v>2</v>
      </c>
      <c r="J45" s="33">
        <v>2</v>
      </c>
      <c r="K45" s="33">
        <v>2</v>
      </c>
      <c r="L45" s="33">
        <v>2</v>
      </c>
      <c r="M45" s="33">
        <v>2</v>
      </c>
      <c r="N45" s="33">
        <v>2</v>
      </c>
      <c r="O45" s="33">
        <v>3</v>
      </c>
      <c r="P45" s="33">
        <v>3</v>
      </c>
      <c r="Q45" s="33">
        <v>2</v>
      </c>
      <c r="R45" s="93" t="s">
        <v>97</v>
      </c>
      <c r="S45" s="93" t="s">
        <v>97</v>
      </c>
      <c r="T45" s="93" t="s">
        <v>97</v>
      </c>
      <c r="U45" s="51" t="s">
        <v>96</v>
      </c>
      <c r="V45" s="37">
        <v>0</v>
      </c>
      <c r="W45" s="37">
        <v>0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33">
        <v>2</v>
      </c>
      <c r="AF45" s="33">
        <v>2</v>
      </c>
      <c r="AG45" s="33">
        <v>2</v>
      </c>
      <c r="AH45" s="33">
        <v>2</v>
      </c>
      <c r="AI45" s="33">
        <v>2</v>
      </c>
      <c r="AJ45" s="33">
        <v>2</v>
      </c>
      <c r="AK45" s="33">
        <v>2</v>
      </c>
      <c r="AL45" s="33">
        <v>2</v>
      </c>
      <c r="AM45" s="33">
        <v>2</v>
      </c>
      <c r="AN45" s="33">
        <v>2</v>
      </c>
      <c r="AO45" s="33">
        <v>2</v>
      </c>
      <c r="AP45" s="33">
        <v>2</v>
      </c>
      <c r="AQ45" s="33">
        <v>2</v>
      </c>
      <c r="AR45" s="93" t="s">
        <v>97</v>
      </c>
      <c r="AS45" s="93" t="s">
        <v>97</v>
      </c>
      <c r="AT45" s="93" t="s">
        <v>97</v>
      </c>
      <c r="AU45" s="50" t="s">
        <v>96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30">
        <f t="shared" si="10"/>
        <v>68</v>
      </c>
    </row>
    <row r="46" spans="1:58" x14ac:dyDescent="0.2">
      <c r="A46" s="189"/>
      <c r="B46" s="147"/>
      <c r="C46" s="147"/>
      <c r="D46" s="39" t="s">
        <v>18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>
        <v>1</v>
      </c>
      <c r="L46" s="33">
        <v>1</v>
      </c>
      <c r="M46" s="33">
        <v>1</v>
      </c>
      <c r="N46" s="33">
        <v>1</v>
      </c>
      <c r="O46" s="33">
        <v>1.5</v>
      </c>
      <c r="P46" s="33">
        <v>1.5</v>
      </c>
      <c r="Q46" s="33">
        <v>1</v>
      </c>
      <c r="R46" s="93" t="s">
        <v>97</v>
      </c>
      <c r="S46" s="93" t="s">
        <v>97</v>
      </c>
      <c r="T46" s="93" t="s">
        <v>97</v>
      </c>
      <c r="U46" s="51" t="s">
        <v>96</v>
      </c>
      <c r="V46" s="37">
        <v>0</v>
      </c>
      <c r="W46" s="37">
        <v>0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1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3">
        <v>1</v>
      </c>
      <c r="AQ46" s="33">
        <v>1</v>
      </c>
      <c r="AR46" s="93" t="s">
        <v>97</v>
      </c>
      <c r="AS46" s="93" t="s">
        <v>97</v>
      </c>
      <c r="AT46" s="93" t="s">
        <v>97</v>
      </c>
      <c r="AU46" s="50" t="s">
        <v>96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30">
        <f t="shared" si="10"/>
        <v>34</v>
      </c>
    </row>
    <row r="47" spans="1:58" s="8" customFormat="1" x14ac:dyDescent="0.2">
      <c r="A47" s="189"/>
      <c r="B47" s="191" t="s">
        <v>38</v>
      </c>
      <c r="C47" s="191" t="s">
        <v>152</v>
      </c>
      <c r="D47" s="89" t="s">
        <v>17</v>
      </c>
      <c r="E47" s="59">
        <f>E49</f>
        <v>4</v>
      </c>
      <c r="F47" s="59">
        <f t="shared" ref="F47:Q47" si="24">F49</f>
        <v>4</v>
      </c>
      <c r="G47" s="59">
        <f t="shared" si="24"/>
        <v>4</v>
      </c>
      <c r="H47" s="59">
        <f t="shared" si="24"/>
        <v>4</v>
      </c>
      <c r="I47" s="59">
        <f t="shared" si="24"/>
        <v>4</v>
      </c>
      <c r="J47" s="59">
        <f t="shared" si="24"/>
        <v>4</v>
      </c>
      <c r="K47" s="59">
        <f t="shared" si="24"/>
        <v>5</v>
      </c>
      <c r="L47" s="59">
        <f t="shared" si="24"/>
        <v>5</v>
      </c>
      <c r="M47" s="59">
        <f t="shared" si="24"/>
        <v>5</v>
      </c>
      <c r="N47" s="59">
        <f t="shared" si="24"/>
        <v>5</v>
      </c>
      <c r="O47" s="59">
        <f t="shared" si="24"/>
        <v>4</v>
      </c>
      <c r="P47" s="59">
        <f t="shared" si="24"/>
        <v>4</v>
      </c>
      <c r="Q47" s="59">
        <f t="shared" si="24"/>
        <v>5</v>
      </c>
      <c r="R47" s="59">
        <v>0</v>
      </c>
      <c r="S47" s="59">
        <v>0</v>
      </c>
      <c r="T47" s="59">
        <v>0</v>
      </c>
      <c r="U47" s="59" t="s">
        <v>96</v>
      </c>
      <c r="V47" s="59">
        <v>0</v>
      </c>
      <c r="W47" s="59">
        <v>0</v>
      </c>
      <c r="X47" s="59">
        <f t="shared" ref="X47:AQ48" si="25">X49</f>
        <v>4</v>
      </c>
      <c r="Y47" s="59">
        <f t="shared" si="25"/>
        <v>4</v>
      </c>
      <c r="Z47" s="59">
        <f t="shared" si="25"/>
        <v>4</v>
      </c>
      <c r="AA47" s="59">
        <f t="shared" si="25"/>
        <v>4</v>
      </c>
      <c r="AB47" s="59">
        <f t="shared" si="25"/>
        <v>4</v>
      </c>
      <c r="AC47" s="59">
        <f t="shared" si="25"/>
        <v>4</v>
      </c>
      <c r="AD47" s="59">
        <f t="shared" si="25"/>
        <v>4</v>
      </c>
      <c r="AE47" s="59">
        <f t="shared" si="25"/>
        <v>4</v>
      </c>
      <c r="AF47" s="59">
        <f t="shared" si="25"/>
        <v>4</v>
      </c>
      <c r="AG47" s="59">
        <f t="shared" si="25"/>
        <v>4</v>
      </c>
      <c r="AH47" s="59">
        <f t="shared" si="25"/>
        <v>4</v>
      </c>
      <c r="AI47" s="59">
        <f t="shared" si="25"/>
        <v>4</v>
      </c>
      <c r="AJ47" s="59">
        <f t="shared" si="25"/>
        <v>4</v>
      </c>
      <c r="AK47" s="59">
        <f t="shared" si="25"/>
        <v>4</v>
      </c>
      <c r="AL47" s="59">
        <f t="shared" si="25"/>
        <v>4</v>
      </c>
      <c r="AM47" s="59">
        <f t="shared" si="25"/>
        <v>4</v>
      </c>
      <c r="AN47" s="59">
        <f t="shared" si="25"/>
        <v>4</v>
      </c>
      <c r="AO47" s="59">
        <f t="shared" si="25"/>
        <v>5</v>
      </c>
      <c r="AP47" s="59">
        <f t="shared" si="25"/>
        <v>5</v>
      </c>
      <c r="AQ47" s="59">
        <f t="shared" si="25"/>
        <v>5</v>
      </c>
      <c r="AR47" s="59">
        <v>0</v>
      </c>
      <c r="AS47" s="59">
        <v>0</v>
      </c>
      <c r="AT47" s="59">
        <v>0</v>
      </c>
      <c r="AU47" s="59" t="s">
        <v>96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f t="shared" si="10"/>
        <v>140</v>
      </c>
    </row>
    <row r="48" spans="1:58" s="8" customFormat="1" ht="15.75" customHeight="1" x14ac:dyDescent="0.2">
      <c r="A48" s="189"/>
      <c r="B48" s="191"/>
      <c r="C48" s="191"/>
      <c r="D48" s="89" t="s">
        <v>18</v>
      </c>
      <c r="E48" s="59">
        <f>E50</f>
        <v>2</v>
      </c>
      <c r="F48" s="59">
        <f t="shared" ref="F48:Q48" si="26">F50</f>
        <v>2</v>
      </c>
      <c r="G48" s="59">
        <f t="shared" si="26"/>
        <v>2</v>
      </c>
      <c r="H48" s="59">
        <f t="shared" si="26"/>
        <v>2</v>
      </c>
      <c r="I48" s="59">
        <f t="shared" si="26"/>
        <v>2</v>
      </c>
      <c r="J48" s="59">
        <f t="shared" si="26"/>
        <v>2</v>
      </c>
      <c r="K48" s="59">
        <f t="shared" si="26"/>
        <v>2.5</v>
      </c>
      <c r="L48" s="59">
        <f t="shared" si="26"/>
        <v>2.5</v>
      </c>
      <c r="M48" s="59">
        <f t="shared" si="26"/>
        <v>2.5</v>
      </c>
      <c r="N48" s="59">
        <f t="shared" si="26"/>
        <v>2.5</v>
      </c>
      <c r="O48" s="59">
        <f t="shared" si="26"/>
        <v>2</v>
      </c>
      <c r="P48" s="59">
        <f t="shared" si="26"/>
        <v>2</v>
      </c>
      <c r="Q48" s="59">
        <f t="shared" si="26"/>
        <v>2.5</v>
      </c>
      <c r="R48" s="59">
        <v>0</v>
      </c>
      <c r="S48" s="59">
        <v>0</v>
      </c>
      <c r="T48" s="59">
        <v>0</v>
      </c>
      <c r="U48" s="59" t="s">
        <v>96</v>
      </c>
      <c r="V48" s="59">
        <v>0</v>
      </c>
      <c r="W48" s="59">
        <v>0</v>
      </c>
      <c r="X48" s="59">
        <f t="shared" si="25"/>
        <v>2</v>
      </c>
      <c r="Y48" s="59">
        <f t="shared" si="25"/>
        <v>2</v>
      </c>
      <c r="Z48" s="59">
        <f t="shared" si="25"/>
        <v>2</v>
      </c>
      <c r="AA48" s="59">
        <f t="shared" si="25"/>
        <v>2</v>
      </c>
      <c r="AB48" s="59">
        <f t="shared" si="25"/>
        <v>2</v>
      </c>
      <c r="AC48" s="59">
        <f t="shared" si="25"/>
        <v>2</v>
      </c>
      <c r="AD48" s="59">
        <f t="shared" si="25"/>
        <v>2</v>
      </c>
      <c r="AE48" s="59">
        <f t="shared" si="25"/>
        <v>2</v>
      </c>
      <c r="AF48" s="59">
        <f t="shared" si="25"/>
        <v>2</v>
      </c>
      <c r="AG48" s="59">
        <f t="shared" si="25"/>
        <v>2</v>
      </c>
      <c r="AH48" s="59">
        <f t="shared" si="25"/>
        <v>2</v>
      </c>
      <c r="AI48" s="59">
        <f t="shared" si="25"/>
        <v>2</v>
      </c>
      <c r="AJ48" s="59">
        <f t="shared" si="25"/>
        <v>2</v>
      </c>
      <c r="AK48" s="59">
        <f t="shared" si="25"/>
        <v>2</v>
      </c>
      <c r="AL48" s="59">
        <f t="shared" si="25"/>
        <v>2</v>
      </c>
      <c r="AM48" s="59">
        <f t="shared" si="25"/>
        <v>2</v>
      </c>
      <c r="AN48" s="59">
        <f t="shared" si="25"/>
        <v>2</v>
      </c>
      <c r="AO48" s="59">
        <f t="shared" si="25"/>
        <v>2.5</v>
      </c>
      <c r="AP48" s="59">
        <f t="shared" si="25"/>
        <v>2.5</v>
      </c>
      <c r="AQ48" s="59">
        <f t="shared" si="25"/>
        <v>2.5</v>
      </c>
      <c r="AR48" s="59">
        <v>0</v>
      </c>
      <c r="AS48" s="59">
        <v>0</v>
      </c>
      <c r="AT48" s="59">
        <v>0</v>
      </c>
      <c r="AU48" s="59" t="s">
        <v>96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f t="shared" si="10"/>
        <v>70</v>
      </c>
    </row>
    <row r="49" spans="1:58" x14ac:dyDescent="0.2">
      <c r="A49" s="189"/>
      <c r="B49" s="192" t="s">
        <v>39</v>
      </c>
      <c r="C49" s="192" t="s">
        <v>153</v>
      </c>
      <c r="D49" s="40" t="s">
        <v>17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33">
        <v>4</v>
      </c>
      <c r="K49" s="33">
        <v>5</v>
      </c>
      <c r="L49" s="33">
        <v>5</v>
      </c>
      <c r="M49" s="33">
        <v>5</v>
      </c>
      <c r="N49" s="33">
        <v>5</v>
      </c>
      <c r="O49" s="33">
        <v>4</v>
      </c>
      <c r="P49" s="33">
        <v>4</v>
      </c>
      <c r="Q49" s="33">
        <v>5</v>
      </c>
      <c r="R49" s="93" t="s">
        <v>97</v>
      </c>
      <c r="S49" s="93" t="s">
        <v>97</v>
      </c>
      <c r="T49" s="93" t="s">
        <v>97</v>
      </c>
      <c r="U49" s="52" t="s">
        <v>96</v>
      </c>
      <c r="V49" s="34">
        <v>0</v>
      </c>
      <c r="W49" s="34">
        <v>0</v>
      </c>
      <c r="X49" s="33">
        <v>4</v>
      </c>
      <c r="Y49" s="33">
        <v>4</v>
      </c>
      <c r="Z49" s="33">
        <v>4</v>
      </c>
      <c r="AA49" s="33">
        <v>4</v>
      </c>
      <c r="AB49" s="33">
        <v>4</v>
      </c>
      <c r="AC49" s="33">
        <v>4</v>
      </c>
      <c r="AD49" s="33">
        <v>4</v>
      </c>
      <c r="AE49" s="33">
        <v>4</v>
      </c>
      <c r="AF49" s="33">
        <v>4</v>
      </c>
      <c r="AG49" s="33">
        <v>4</v>
      </c>
      <c r="AH49" s="33">
        <v>4</v>
      </c>
      <c r="AI49" s="33">
        <v>4</v>
      </c>
      <c r="AJ49" s="33">
        <v>4</v>
      </c>
      <c r="AK49" s="33">
        <v>4</v>
      </c>
      <c r="AL49" s="33">
        <v>4</v>
      </c>
      <c r="AM49" s="33">
        <v>4</v>
      </c>
      <c r="AN49" s="33">
        <v>4</v>
      </c>
      <c r="AO49" s="33">
        <v>5</v>
      </c>
      <c r="AP49" s="33">
        <v>5</v>
      </c>
      <c r="AQ49" s="33">
        <v>5</v>
      </c>
      <c r="AR49" s="98" t="s">
        <v>97</v>
      </c>
      <c r="AS49" s="98" t="s">
        <v>97</v>
      </c>
      <c r="AT49" s="98" t="s">
        <v>97</v>
      </c>
      <c r="AU49" s="50" t="s">
        <v>96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30">
        <f t="shared" si="10"/>
        <v>140</v>
      </c>
    </row>
    <row r="50" spans="1:58" x14ac:dyDescent="0.2">
      <c r="A50" s="189"/>
      <c r="B50" s="192"/>
      <c r="C50" s="192"/>
      <c r="D50" s="39" t="s">
        <v>18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33">
        <v>2</v>
      </c>
      <c r="K50" s="33">
        <v>2.5</v>
      </c>
      <c r="L50" s="33">
        <v>2.5</v>
      </c>
      <c r="M50" s="33">
        <v>2.5</v>
      </c>
      <c r="N50" s="33">
        <v>2.5</v>
      </c>
      <c r="O50" s="33">
        <v>2</v>
      </c>
      <c r="P50" s="33">
        <v>2</v>
      </c>
      <c r="Q50" s="33">
        <v>2.5</v>
      </c>
      <c r="R50" s="93" t="s">
        <v>97</v>
      </c>
      <c r="S50" s="93" t="s">
        <v>97</v>
      </c>
      <c r="T50" s="93" t="s">
        <v>97</v>
      </c>
      <c r="U50" s="52" t="s">
        <v>96</v>
      </c>
      <c r="V50" s="34">
        <v>0</v>
      </c>
      <c r="W50" s="34">
        <v>0</v>
      </c>
      <c r="X50" s="33">
        <v>2</v>
      </c>
      <c r="Y50" s="33">
        <v>2</v>
      </c>
      <c r="Z50" s="33">
        <v>2</v>
      </c>
      <c r="AA50" s="33">
        <v>2</v>
      </c>
      <c r="AB50" s="33">
        <v>2</v>
      </c>
      <c r="AC50" s="33">
        <v>2</v>
      </c>
      <c r="AD50" s="33">
        <v>2</v>
      </c>
      <c r="AE50" s="33">
        <v>2</v>
      </c>
      <c r="AF50" s="33">
        <v>2</v>
      </c>
      <c r="AG50" s="33">
        <v>2</v>
      </c>
      <c r="AH50" s="33">
        <v>2</v>
      </c>
      <c r="AI50" s="33">
        <v>2</v>
      </c>
      <c r="AJ50" s="33">
        <v>2</v>
      </c>
      <c r="AK50" s="33">
        <v>2</v>
      </c>
      <c r="AL50" s="33">
        <v>2</v>
      </c>
      <c r="AM50" s="33">
        <v>2</v>
      </c>
      <c r="AN50" s="33">
        <v>2</v>
      </c>
      <c r="AO50" s="33">
        <v>2.5</v>
      </c>
      <c r="AP50" s="33">
        <v>2.5</v>
      </c>
      <c r="AQ50" s="33">
        <v>2.5</v>
      </c>
      <c r="AR50" s="98" t="s">
        <v>97</v>
      </c>
      <c r="AS50" s="98" t="s">
        <v>97</v>
      </c>
      <c r="AT50" s="98" t="s">
        <v>97</v>
      </c>
      <c r="AU50" s="50" t="s">
        <v>96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30">
        <f t="shared" si="10"/>
        <v>70</v>
      </c>
    </row>
    <row r="51" spans="1:58" s="8" customFormat="1" ht="12.75" customHeight="1" x14ac:dyDescent="0.2">
      <c r="A51" s="189"/>
      <c r="B51" s="148" t="s">
        <v>40</v>
      </c>
      <c r="C51" s="150" t="s">
        <v>154</v>
      </c>
      <c r="D51" s="75" t="s">
        <v>17</v>
      </c>
      <c r="E51" s="59">
        <f>SUM(E53,)</f>
        <v>2</v>
      </c>
      <c r="F51" s="59">
        <f t="shared" ref="F51:T51" si="27">SUM(F53,)</f>
        <v>2</v>
      </c>
      <c r="G51" s="59">
        <f t="shared" si="27"/>
        <v>2</v>
      </c>
      <c r="H51" s="59">
        <f t="shared" si="27"/>
        <v>2</v>
      </c>
      <c r="I51" s="59">
        <f t="shared" si="27"/>
        <v>2</v>
      </c>
      <c r="J51" s="59">
        <f t="shared" si="27"/>
        <v>2</v>
      </c>
      <c r="K51" s="59">
        <f t="shared" si="27"/>
        <v>2</v>
      </c>
      <c r="L51" s="59">
        <f t="shared" si="27"/>
        <v>2</v>
      </c>
      <c r="M51" s="59">
        <f t="shared" si="27"/>
        <v>2</v>
      </c>
      <c r="N51" s="59">
        <f t="shared" si="27"/>
        <v>2</v>
      </c>
      <c r="O51" s="59">
        <f t="shared" si="27"/>
        <v>2</v>
      </c>
      <c r="P51" s="59">
        <f t="shared" si="27"/>
        <v>2</v>
      </c>
      <c r="Q51" s="59">
        <f t="shared" si="27"/>
        <v>2</v>
      </c>
      <c r="R51" s="59">
        <f t="shared" si="27"/>
        <v>0</v>
      </c>
      <c r="S51" s="59">
        <f t="shared" si="27"/>
        <v>0</v>
      </c>
      <c r="T51" s="59">
        <f t="shared" si="27"/>
        <v>0</v>
      </c>
      <c r="U51" s="59" t="s">
        <v>96</v>
      </c>
      <c r="V51" s="59">
        <v>0</v>
      </c>
      <c r="W51" s="59">
        <v>0</v>
      </c>
      <c r="X51" s="59">
        <f t="shared" ref="X51:AT52" si="28">SUM(X53,)</f>
        <v>5</v>
      </c>
      <c r="Y51" s="59">
        <f t="shared" si="28"/>
        <v>5</v>
      </c>
      <c r="Z51" s="59">
        <f t="shared" si="28"/>
        <v>5</v>
      </c>
      <c r="AA51" s="59">
        <f t="shared" si="28"/>
        <v>5</v>
      </c>
      <c r="AB51" s="59">
        <f t="shared" si="28"/>
        <v>5</v>
      </c>
      <c r="AC51" s="59">
        <f t="shared" si="28"/>
        <v>5</v>
      </c>
      <c r="AD51" s="59">
        <f t="shared" si="28"/>
        <v>5</v>
      </c>
      <c r="AE51" s="59">
        <f t="shared" si="28"/>
        <v>5</v>
      </c>
      <c r="AF51" s="59">
        <f t="shared" si="28"/>
        <v>5</v>
      </c>
      <c r="AG51" s="59">
        <f t="shared" si="28"/>
        <v>5</v>
      </c>
      <c r="AH51" s="59">
        <f t="shared" si="28"/>
        <v>5</v>
      </c>
      <c r="AI51" s="59">
        <f t="shared" si="28"/>
        <v>5</v>
      </c>
      <c r="AJ51" s="59">
        <f t="shared" si="28"/>
        <v>5</v>
      </c>
      <c r="AK51" s="59">
        <f t="shared" si="28"/>
        <v>5</v>
      </c>
      <c r="AL51" s="59">
        <f t="shared" si="28"/>
        <v>5</v>
      </c>
      <c r="AM51" s="59">
        <f t="shared" si="28"/>
        <v>5</v>
      </c>
      <c r="AN51" s="59">
        <f t="shared" si="28"/>
        <v>5</v>
      </c>
      <c r="AO51" s="59">
        <f t="shared" si="28"/>
        <v>5</v>
      </c>
      <c r="AP51" s="59">
        <f t="shared" si="28"/>
        <v>5</v>
      </c>
      <c r="AQ51" s="59">
        <f t="shared" si="28"/>
        <v>5</v>
      </c>
      <c r="AR51" s="59">
        <f t="shared" si="28"/>
        <v>0</v>
      </c>
      <c r="AS51" s="59">
        <f t="shared" si="28"/>
        <v>0</v>
      </c>
      <c r="AT51" s="59">
        <f t="shared" si="28"/>
        <v>0</v>
      </c>
      <c r="AU51" s="59" t="s">
        <v>96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f t="shared" si="10"/>
        <v>126</v>
      </c>
    </row>
    <row r="52" spans="1:58" s="8" customFormat="1" ht="16.5" customHeight="1" x14ac:dyDescent="0.2">
      <c r="A52" s="189"/>
      <c r="B52" s="149"/>
      <c r="C52" s="151"/>
      <c r="D52" s="75" t="s">
        <v>18</v>
      </c>
      <c r="E52" s="59">
        <f>SUM(E54,)</f>
        <v>1</v>
      </c>
      <c r="F52" s="59">
        <f t="shared" ref="F52:T52" si="29">SUM(F54,)</f>
        <v>1</v>
      </c>
      <c r="G52" s="59">
        <f t="shared" si="29"/>
        <v>1</v>
      </c>
      <c r="H52" s="59">
        <f t="shared" si="29"/>
        <v>1</v>
      </c>
      <c r="I52" s="59">
        <f t="shared" si="29"/>
        <v>1</v>
      </c>
      <c r="J52" s="59">
        <f t="shared" si="29"/>
        <v>1</v>
      </c>
      <c r="K52" s="59">
        <f t="shared" si="29"/>
        <v>1</v>
      </c>
      <c r="L52" s="59">
        <f t="shared" si="29"/>
        <v>1</v>
      </c>
      <c r="M52" s="59">
        <f t="shared" si="29"/>
        <v>1</v>
      </c>
      <c r="N52" s="59">
        <f t="shared" si="29"/>
        <v>1</v>
      </c>
      <c r="O52" s="59">
        <f t="shared" si="29"/>
        <v>1</v>
      </c>
      <c r="P52" s="59">
        <f t="shared" si="29"/>
        <v>1</v>
      </c>
      <c r="Q52" s="59">
        <f t="shared" si="29"/>
        <v>1</v>
      </c>
      <c r="R52" s="59">
        <f t="shared" si="29"/>
        <v>0</v>
      </c>
      <c r="S52" s="59">
        <f t="shared" si="29"/>
        <v>0</v>
      </c>
      <c r="T52" s="59">
        <f t="shared" si="29"/>
        <v>0</v>
      </c>
      <c r="U52" s="59" t="s">
        <v>96</v>
      </c>
      <c r="V52" s="59">
        <v>0</v>
      </c>
      <c r="W52" s="59">
        <v>0</v>
      </c>
      <c r="X52" s="59">
        <f t="shared" si="28"/>
        <v>2.5</v>
      </c>
      <c r="Y52" s="59">
        <f t="shared" si="28"/>
        <v>2.5</v>
      </c>
      <c r="Z52" s="59">
        <f t="shared" si="28"/>
        <v>2.5</v>
      </c>
      <c r="AA52" s="59">
        <f t="shared" si="28"/>
        <v>2.5</v>
      </c>
      <c r="AB52" s="59">
        <f t="shared" si="28"/>
        <v>2.5</v>
      </c>
      <c r="AC52" s="59">
        <f t="shared" si="28"/>
        <v>2.5</v>
      </c>
      <c r="AD52" s="59">
        <f t="shared" si="28"/>
        <v>2.5</v>
      </c>
      <c r="AE52" s="59">
        <f t="shared" si="28"/>
        <v>2.5</v>
      </c>
      <c r="AF52" s="59">
        <f t="shared" si="28"/>
        <v>2.5</v>
      </c>
      <c r="AG52" s="59">
        <f t="shared" si="28"/>
        <v>2.5</v>
      </c>
      <c r="AH52" s="59">
        <f t="shared" si="28"/>
        <v>2.5</v>
      </c>
      <c r="AI52" s="59">
        <f t="shared" si="28"/>
        <v>2.5</v>
      </c>
      <c r="AJ52" s="59">
        <f t="shared" si="28"/>
        <v>2.5</v>
      </c>
      <c r="AK52" s="59">
        <f t="shared" si="28"/>
        <v>2.5</v>
      </c>
      <c r="AL52" s="59">
        <f t="shared" si="28"/>
        <v>2.5</v>
      </c>
      <c r="AM52" s="59">
        <f t="shared" si="28"/>
        <v>2.5</v>
      </c>
      <c r="AN52" s="59">
        <f t="shared" si="28"/>
        <v>2.5</v>
      </c>
      <c r="AO52" s="59">
        <f t="shared" si="28"/>
        <v>2.5</v>
      </c>
      <c r="AP52" s="59">
        <f t="shared" si="28"/>
        <v>2.5</v>
      </c>
      <c r="AQ52" s="59">
        <f t="shared" si="28"/>
        <v>2.5</v>
      </c>
      <c r="AR52" s="59">
        <v>0</v>
      </c>
      <c r="AS52" s="59">
        <v>0</v>
      </c>
      <c r="AT52" s="59">
        <v>0</v>
      </c>
      <c r="AU52" s="59" t="s">
        <v>96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f t="shared" si="10"/>
        <v>63</v>
      </c>
    </row>
    <row r="53" spans="1:58" s="8" customFormat="1" x14ac:dyDescent="0.2">
      <c r="A53" s="189"/>
      <c r="B53" s="186" t="s">
        <v>41</v>
      </c>
      <c r="C53" s="144" t="s">
        <v>155</v>
      </c>
      <c r="D53" s="40" t="s">
        <v>17</v>
      </c>
      <c r="E53" s="33">
        <v>2</v>
      </c>
      <c r="F53" s="33">
        <v>2</v>
      </c>
      <c r="G53" s="33">
        <v>2</v>
      </c>
      <c r="H53" s="33">
        <v>2</v>
      </c>
      <c r="I53" s="33">
        <v>2</v>
      </c>
      <c r="J53" s="33">
        <v>2</v>
      </c>
      <c r="K53" s="33">
        <v>2</v>
      </c>
      <c r="L53" s="33">
        <v>2</v>
      </c>
      <c r="M53" s="33">
        <v>2</v>
      </c>
      <c r="N53" s="33">
        <v>2</v>
      </c>
      <c r="O53" s="33">
        <v>2</v>
      </c>
      <c r="P53" s="33">
        <v>2</v>
      </c>
      <c r="Q53" s="33">
        <v>2</v>
      </c>
      <c r="R53" s="93" t="s">
        <v>97</v>
      </c>
      <c r="S53" s="93" t="s">
        <v>97</v>
      </c>
      <c r="T53" s="93" t="s">
        <v>97</v>
      </c>
      <c r="U53" s="51" t="s">
        <v>96</v>
      </c>
      <c r="V53" s="37">
        <v>0</v>
      </c>
      <c r="W53" s="37">
        <v>0</v>
      </c>
      <c r="X53" s="33">
        <v>5</v>
      </c>
      <c r="Y53" s="33">
        <v>5</v>
      </c>
      <c r="Z53" s="33">
        <v>5</v>
      </c>
      <c r="AA53" s="33">
        <v>5</v>
      </c>
      <c r="AB53" s="33">
        <v>5</v>
      </c>
      <c r="AC53" s="33">
        <v>5</v>
      </c>
      <c r="AD53" s="33">
        <v>5</v>
      </c>
      <c r="AE53" s="33">
        <v>5</v>
      </c>
      <c r="AF53" s="33">
        <v>5</v>
      </c>
      <c r="AG53" s="33">
        <v>5</v>
      </c>
      <c r="AH53" s="33">
        <v>5</v>
      </c>
      <c r="AI53" s="33">
        <v>5</v>
      </c>
      <c r="AJ53" s="33">
        <v>5</v>
      </c>
      <c r="AK53" s="33">
        <v>5</v>
      </c>
      <c r="AL53" s="33">
        <v>5</v>
      </c>
      <c r="AM53" s="33">
        <v>5</v>
      </c>
      <c r="AN53" s="33">
        <v>5</v>
      </c>
      <c r="AO53" s="33">
        <v>5</v>
      </c>
      <c r="AP53" s="33">
        <v>5</v>
      </c>
      <c r="AQ53" s="33">
        <v>5</v>
      </c>
      <c r="AR53" s="98" t="s">
        <v>97</v>
      </c>
      <c r="AS53" s="98" t="s">
        <v>97</v>
      </c>
      <c r="AT53" s="98" t="s">
        <v>97</v>
      </c>
      <c r="AU53" s="50" t="s">
        <v>96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30">
        <f t="shared" ref="BF53:BF58" si="30">SUM(E53:BE53)</f>
        <v>126</v>
      </c>
    </row>
    <row r="54" spans="1:58" s="8" customFormat="1" x14ac:dyDescent="0.2">
      <c r="A54" s="189"/>
      <c r="B54" s="187"/>
      <c r="C54" s="145"/>
      <c r="D54" s="39" t="s">
        <v>18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33">
        <v>1</v>
      </c>
      <c r="Q54" s="33">
        <v>1</v>
      </c>
      <c r="R54" s="93" t="s">
        <v>97</v>
      </c>
      <c r="S54" s="93" t="s">
        <v>97</v>
      </c>
      <c r="T54" s="93" t="s">
        <v>97</v>
      </c>
      <c r="U54" s="51" t="s">
        <v>96</v>
      </c>
      <c r="V54" s="37">
        <v>0</v>
      </c>
      <c r="W54" s="37">
        <v>0</v>
      </c>
      <c r="X54" s="33">
        <v>2.5</v>
      </c>
      <c r="Y54" s="33">
        <v>2.5</v>
      </c>
      <c r="Z54" s="33">
        <v>2.5</v>
      </c>
      <c r="AA54" s="33">
        <v>2.5</v>
      </c>
      <c r="AB54" s="33">
        <v>2.5</v>
      </c>
      <c r="AC54" s="33">
        <v>2.5</v>
      </c>
      <c r="AD54" s="33">
        <v>2.5</v>
      </c>
      <c r="AE54" s="33">
        <v>2.5</v>
      </c>
      <c r="AF54" s="33">
        <v>2.5</v>
      </c>
      <c r="AG54" s="33">
        <v>2.5</v>
      </c>
      <c r="AH54" s="33">
        <v>2.5</v>
      </c>
      <c r="AI54" s="33">
        <v>2.5</v>
      </c>
      <c r="AJ54" s="33">
        <v>2.5</v>
      </c>
      <c r="AK54" s="33">
        <v>2.5</v>
      </c>
      <c r="AL54" s="33">
        <v>2.5</v>
      </c>
      <c r="AM54" s="33">
        <v>2.5</v>
      </c>
      <c r="AN54" s="33">
        <v>2.5</v>
      </c>
      <c r="AO54" s="33">
        <v>2.5</v>
      </c>
      <c r="AP54" s="33">
        <v>2.5</v>
      </c>
      <c r="AQ54" s="33">
        <v>2.5</v>
      </c>
      <c r="AR54" s="98" t="s">
        <v>97</v>
      </c>
      <c r="AS54" s="98" t="s">
        <v>97</v>
      </c>
      <c r="AT54" s="98" t="s">
        <v>97</v>
      </c>
      <c r="AU54" s="50" t="s">
        <v>96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30">
        <f t="shared" si="30"/>
        <v>63</v>
      </c>
    </row>
    <row r="55" spans="1:58" x14ac:dyDescent="0.2">
      <c r="A55" s="189"/>
      <c r="B55" s="148" t="s">
        <v>156</v>
      </c>
      <c r="C55" s="150" t="s">
        <v>138</v>
      </c>
      <c r="D55" s="75" t="s">
        <v>17</v>
      </c>
      <c r="E55" s="59">
        <f>SUM(E57)</f>
        <v>2</v>
      </c>
      <c r="F55" s="59">
        <f t="shared" ref="F55:Q55" si="31">SUM(F57)</f>
        <v>2</v>
      </c>
      <c r="G55" s="59">
        <f t="shared" si="31"/>
        <v>2</v>
      </c>
      <c r="H55" s="59">
        <f t="shared" si="31"/>
        <v>2</v>
      </c>
      <c r="I55" s="59">
        <f t="shared" si="31"/>
        <v>2</v>
      </c>
      <c r="J55" s="59">
        <f t="shared" si="31"/>
        <v>2</v>
      </c>
      <c r="K55" s="59">
        <f t="shared" si="31"/>
        <v>2</v>
      </c>
      <c r="L55" s="59">
        <f t="shared" si="31"/>
        <v>2</v>
      </c>
      <c r="M55" s="59">
        <f t="shared" si="31"/>
        <v>2</v>
      </c>
      <c r="N55" s="59">
        <f t="shared" si="31"/>
        <v>2</v>
      </c>
      <c r="O55" s="59">
        <f t="shared" si="31"/>
        <v>2</v>
      </c>
      <c r="P55" s="59">
        <f t="shared" si="31"/>
        <v>2</v>
      </c>
      <c r="Q55" s="59">
        <f t="shared" si="31"/>
        <v>2</v>
      </c>
      <c r="R55" s="59">
        <f>SUM(R59)</f>
        <v>36</v>
      </c>
      <c r="S55" s="59">
        <f>SUM(S60)</f>
        <v>36</v>
      </c>
      <c r="T55" s="59">
        <f>SUM(T60)</f>
        <v>36</v>
      </c>
      <c r="U55" s="90" t="s">
        <v>96</v>
      </c>
      <c r="V55" s="90">
        <v>0</v>
      </c>
      <c r="W55" s="90">
        <v>0</v>
      </c>
      <c r="X55" s="59">
        <f>SUM(X57)</f>
        <v>0</v>
      </c>
      <c r="Y55" s="59">
        <f t="shared" ref="Y55:AP55" si="32">SUM(Y57)</f>
        <v>0</v>
      </c>
      <c r="Z55" s="59">
        <f t="shared" si="32"/>
        <v>0</v>
      </c>
      <c r="AA55" s="59">
        <f t="shared" si="32"/>
        <v>0</v>
      </c>
      <c r="AB55" s="59">
        <f t="shared" si="32"/>
        <v>0</v>
      </c>
      <c r="AC55" s="59">
        <f t="shared" si="32"/>
        <v>0</v>
      </c>
      <c r="AD55" s="59">
        <f t="shared" si="32"/>
        <v>0</v>
      </c>
      <c r="AE55" s="59">
        <f t="shared" si="32"/>
        <v>0</v>
      </c>
      <c r="AF55" s="59">
        <f t="shared" si="32"/>
        <v>0</v>
      </c>
      <c r="AG55" s="59">
        <f t="shared" si="32"/>
        <v>0</v>
      </c>
      <c r="AH55" s="59">
        <f t="shared" si="32"/>
        <v>0</v>
      </c>
      <c r="AI55" s="59">
        <f t="shared" si="32"/>
        <v>0</v>
      </c>
      <c r="AJ55" s="59">
        <f t="shared" si="32"/>
        <v>0</v>
      </c>
      <c r="AK55" s="59">
        <f t="shared" si="32"/>
        <v>0</v>
      </c>
      <c r="AL55" s="59">
        <f t="shared" si="32"/>
        <v>0</v>
      </c>
      <c r="AM55" s="59">
        <f t="shared" si="32"/>
        <v>0</v>
      </c>
      <c r="AN55" s="59">
        <f t="shared" si="32"/>
        <v>0</v>
      </c>
      <c r="AO55" s="59">
        <f t="shared" si="32"/>
        <v>0</v>
      </c>
      <c r="AP55" s="59">
        <f t="shared" si="32"/>
        <v>0</v>
      </c>
      <c r="AQ55" s="59">
        <f>SUM(AQ57)</f>
        <v>0</v>
      </c>
      <c r="AR55" s="59">
        <f>SUM(AR60)</f>
        <v>36</v>
      </c>
      <c r="AS55" s="59">
        <f>SUM(AS60)</f>
        <v>36</v>
      </c>
      <c r="AT55" s="59">
        <f>SUM(AT60)</f>
        <v>36</v>
      </c>
      <c r="AU55" s="95" t="s">
        <v>96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59">
        <f t="shared" si="30"/>
        <v>242</v>
      </c>
    </row>
    <row r="56" spans="1:58" ht="15" customHeight="1" x14ac:dyDescent="0.2">
      <c r="A56" s="189"/>
      <c r="B56" s="149"/>
      <c r="C56" s="151"/>
      <c r="D56" s="75" t="s">
        <v>18</v>
      </c>
      <c r="E56" s="59">
        <f>SUM(E58)</f>
        <v>1</v>
      </c>
      <c r="F56" s="59">
        <f t="shared" ref="F56:T56" si="33">SUM(F58)</f>
        <v>1</v>
      </c>
      <c r="G56" s="59">
        <f t="shared" si="33"/>
        <v>1</v>
      </c>
      <c r="H56" s="59">
        <f t="shared" si="33"/>
        <v>1</v>
      </c>
      <c r="I56" s="59">
        <f t="shared" si="33"/>
        <v>1</v>
      </c>
      <c r="J56" s="59">
        <f t="shared" si="33"/>
        <v>1</v>
      </c>
      <c r="K56" s="59">
        <f t="shared" si="33"/>
        <v>1</v>
      </c>
      <c r="L56" s="59">
        <f t="shared" si="33"/>
        <v>1</v>
      </c>
      <c r="M56" s="59">
        <f t="shared" si="33"/>
        <v>1</v>
      </c>
      <c r="N56" s="59">
        <f t="shared" si="33"/>
        <v>1</v>
      </c>
      <c r="O56" s="59">
        <f t="shared" si="33"/>
        <v>1</v>
      </c>
      <c r="P56" s="59">
        <f t="shared" si="33"/>
        <v>1</v>
      </c>
      <c r="Q56" s="59">
        <f t="shared" si="33"/>
        <v>1</v>
      </c>
      <c r="R56" s="59">
        <f t="shared" si="33"/>
        <v>0</v>
      </c>
      <c r="S56" s="59">
        <f t="shared" si="33"/>
        <v>0</v>
      </c>
      <c r="T56" s="59">
        <f t="shared" si="33"/>
        <v>0</v>
      </c>
      <c r="U56" s="90" t="s">
        <v>96</v>
      </c>
      <c r="V56" s="90">
        <v>0</v>
      </c>
      <c r="W56" s="90">
        <v>0</v>
      </c>
      <c r="X56" s="59">
        <f>SUM(X58)</f>
        <v>0</v>
      </c>
      <c r="Y56" s="59">
        <f t="shared" ref="Y56:AP56" si="34">SUM(Y58)</f>
        <v>0</v>
      </c>
      <c r="Z56" s="59">
        <f t="shared" si="34"/>
        <v>0</v>
      </c>
      <c r="AA56" s="59">
        <f t="shared" si="34"/>
        <v>0</v>
      </c>
      <c r="AB56" s="59">
        <f t="shared" si="34"/>
        <v>0</v>
      </c>
      <c r="AC56" s="59">
        <f t="shared" si="34"/>
        <v>0</v>
      </c>
      <c r="AD56" s="59">
        <f t="shared" si="34"/>
        <v>0</v>
      </c>
      <c r="AE56" s="59">
        <f t="shared" si="34"/>
        <v>0</v>
      </c>
      <c r="AF56" s="59">
        <f t="shared" si="34"/>
        <v>0</v>
      </c>
      <c r="AG56" s="59">
        <f t="shared" si="34"/>
        <v>0</v>
      </c>
      <c r="AH56" s="59">
        <f t="shared" si="34"/>
        <v>0</v>
      </c>
      <c r="AI56" s="59">
        <f t="shared" si="34"/>
        <v>0</v>
      </c>
      <c r="AJ56" s="59">
        <f t="shared" si="34"/>
        <v>0</v>
      </c>
      <c r="AK56" s="59">
        <f t="shared" si="34"/>
        <v>0</v>
      </c>
      <c r="AL56" s="59">
        <f t="shared" si="34"/>
        <v>0</v>
      </c>
      <c r="AM56" s="59">
        <f t="shared" si="34"/>
        <v>0</v>
      </c>
      <c r="AN56" s="59">
        <f t="shared" si="34"/>
        <v>0</v>
      </c>
      <c r="AO56" s="59">
        <f t="shared" si="34"/>
        <v>0</v>
      </c>
      <c r="AP56" s="59">
        <f t="shared" si="34"/>
        <v>0</v>
      </c>
      <c r="AQ56" s="59">
        <f>SUM(AQ58)</f>
        <v>0</v>
      </c>
      <c r="AR56" s="90" t="s">
        <v>97</v>
      </c>
      <c r="AS56" s="90" t="s">
        <v>97</v>
      </c>
      <c r="AT56" s="90" t="s">
        <v>97</v>
      </c>
      <c r="AU56" s="95" t="s">
        <v>96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59">
        <f t="shared" si="30"/>
        <v>13</v>
      </c>
    </row>
    <row r="57" spans="1:58" x14ac:dyDescent="0.2">
      <c r="A57" s="189"/>
      <c r="B57" s="192" t="s">
        <v>137</v>
      </c>
      <c r="C57" s="144" t="s">
        <v>140</v>
      </c>
      <c r="D57" s="39" t="s">
        <v>17</v>
      </c>
      <c r="E57" s="33">
        <v>2</v>
      </c>
      <c r="F57" s="33">
        <v>2</v>
      </c>
      <c r="G57" s="33">
        <v>2</v>
      </c>
      <c r="H57" s="33">
        <v>2</v>
      </c>
      <c r="I57" s="33">
        <v>2</v>
      </c>
      <c r="J57" s="33">
        <v>2</v>
      </c>
      <c r="K57" s="33">
        <v>2</v>
      </c>
      <c r="L57" s="33">
        <v>2</v>
      </c>
      <c r="M57" s="33">
        <v>2</v>
      </c>
      <c r="N57" s="33">
        <v>2</v>
      </c>
      <c r="O57" s="33">
        <v>2</v>
      </c>
      <c r="P57" s="33">
        <v>2</v>
      </c>
      <c r="Q57" s="33">
        <v>2</v>
      </c>
      <c r="R57" s="93" t="s">
        <v>97</v>
      </c>
      <c r="S57" s="93" t="s">
        <v>97</v>
      </c>
      <c r="T57" s="93" t="s">
        <v>97</v>
      </c>
      <c r="U57" s="52" t="s">
        <v>96</v>
      </c>
      <c r="V57" s="34">
        <v>0</v>
      </c>
      <c r="W57" s="34">
        <v>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98" t="s">
        <v>97</v>
      </c>
      <c r="AS57" s="98" t="s">
        <v>97</v>
      </c>
      <c r="AT57" s="98" t="s">
        <v>97</v>
      </c>
      <c r="AU57" s="55" t="s">
        <v>96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30">
        <f t="shared" si="30"/>
        <v>26</v>
      </c>
    </row>
    <row r="58" spans="1:58" x14ac:dyDescent="0.2">
      <c r="A58" s="189"/>
      <c r="B58" s="192"/>
      <c r="C58" s="145"/>
      <c r="D58" s="39" t="s">
        <v>18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33">
        <v>1</v>
      </c>
      <c r="K58" s="33">
        <v>1</v>
      </c>
      <c r="L58" s="33">
        <v>1</v>
      </c>
      <c r="M58" s="33">
        <v>1</v>
      </c>
      <c r="N58" s="33">
        <v>1</v>
      </c>
      <c r="O58" s="33">
        <v>1</v>
      </c>
      <c r="P58" s="33">
        <v>1</v>
      </c>
      <c r="Q58" s="33">
        <v>1</v>
      </c>
      <c r="R58" s="93" t="s">
        <v>97</v>
      </c>
      <c r="S58" s="93" t="s">
        <v>97</v>
      </c>
      <c r="T58" s="93" t="s">
        <v>97</v>
      </c>
      <c r="U58" s="52" t="s">
        <v>96</v>
      </c>
      <c r="V58" s="34">
        <v>0</v>
      </c>
      <c r="W58" s="34">
        <v>0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98" t="s">
        <v>97</v>
      </c>
      <c r="AS58" s="98" t="s">
        <v>97</v>
      </c>
      <c r="AT58" s="98" t="s">
        <v>97</v>
      </c>
      <c r="AU58" s="55" t="s">
        <v>96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30">
        <f t="shared" si="30"/>
        <v>13</v>
      </c>
    </row>
    <row r="59" spans="1:58" x14ac:dyDescent="0.2">
      <c r="A59" s="189"/>
      <c r="B59" s="84" t="s">
        <v>131</v>
      </c>
      <c r="C59" s="81" t="s">
        <v>133</v>
      </c>
      <c r="D59" s="39" t="s">
        <v>17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01">
        <v>36</v>
      </c>
      <c r="S59" s="93" t="s">
        <v>97</v>
      </c>
      <c r="T59" s="93" t="s">
        <v>97</v>
      </c>
      <c r="U59" s="52" t="s">
        <v>96</v>
      </c>
      <c r="V59" s="34">
        <v>0</v>
      </c>
      <c r="W59" s="34">
        <v>0</v>
      </c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98" t="s">
        <v>97</v>
      </c>
      <c r="AS59" s="98" t="s">
        <v>97</v>
      </c>
      <c r="AT59" s="98" t="s">
        <v>97</v>
      </c>
      <c r="AU59" s="55" t="s">
        <v>96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30">
        <f>SUM(E59:BE59)</f>
        <v>36</v>
      </c>
    </row>
    <row r="60" spans="1:58" x14ac:dyDescent="0.2">
      <c r="A60" s="189"/>
      <c r="B60" s="84" t="s">
        <v>132</v>
      </c>
      <c r="C60" s="81" t="s">
        <v>134</v>
      </c>
      <c r="D60" s="39" t="s">
        <v>17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93" t="s">
        <v>97</v>
      </c>
      <c r="S60" s="101">
        <v>36</v>
      </c>
      <c r="T60" s="101">
        <v>36</v>
      </c>
      <c r="U60" s="52" t="s">
        <v>96</v>
      </c>
      <c r="V60" s="34">
        <v>0</v>
      </c>
      <c r="W60" s="34">
        <v>0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99">
        <v>36</v>
      </c>
      <c r="AS60" s="99">
        <v>36</v>
      </c>
      <c r="AT60" s="99">
        <v>36</v>
      </c>
      <c r="AU60" s="55" t="s">
        <v>96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30">
        <f>SUM(E60:BE60)</f>
        <v>180</v>
      </c>
    </row>
    <row r="61" spans="1:58" s="8" customFormat="1" ht="12.75" customHeight="1" x14ac:dyDescent="0.2">
      <c r="A61" s="189"/>
      <c r="B61" s="191" t="s">
        <v>28</v>
      </c>
      <c r="C61" s="191"/>
      <c r="D61" s="191"/>
      <c r="E61" s="87">
        <f t="shared" ref="E61:T61" si="35">SUM(E39,E35,E29,E7)</f>
        <v>36</v>
      </c>
      <c r="F61" s="87">
        <f t="shared" si="35"/>
        <v>36</v>
      </c>
      <c r="G61" s="87">
        <f t="shared" si="35"/>
        <v>36</v>
      </c>
      <c r="H61" s="87">
        <f t="shared" si="35"/>
        <v>36</v>
      </c>
      <c r="I61" s="87">
        <f t="shared" si="35"/>
        <v>36</v>
      </c>
      <c r="J61" s="87">
        <f t="shared" si="35"/>
        <v>36</v>
      </c>
      <c r="K61" s="87">
        <f t="shared" si="35"/>
        <v>36</v>
      </c>
      <c r="L61" s="87">
        <f t="shared" si="35"/>
        <v>36</v>
      </c>
      <c r="M61" s="87">
        <f t="shared" si="35"/>
        <v>36</v>
      </c>
      <c r="N61" s="87">
        <f t="shared" si="35"/>
        <v>36</v>
      </c>
      <c r="O61" s="87">
        <f t="shared" si="35"/>
        <v>36</v>
      </c>
      <c r="P61" s="87">
        <f t="shared" si="35"/>
        <v>36</v>
      </c>
      <c r="Q61" s="87">
        <f t="shared" si="35"/>
        <v>36</v>
      </c>
      <c r="R61" s="87">
        <f t="shared" si="35"/>
        <v>36</v>
      </c>
      <c r="S61" s="87">
        <f t="shared" si="35"/>
        <v>36</v>
      </c>
      <c r="T61" s="87">
        <f t="shared" si="35"/>
        <v>36</v>
      </c>
      <c r="U61" s="87">
        <f t="shared" ref="U61:W62" si="36">SUM(U7,U29,U35,U39)</f>
        <v>0</v>
      </c>
      <c r="V61" s="87">
        <f t="shared" si="36"/>
        <v>0</v>
      </c>
      <c r="W61" s="87">
        <f t="shared" si="36"/>
        <v>0</v>
      </c>
      <c r="X61" s="87">
        <f t="shared" ref="X61:AR61" si="37">SUM(X39,X35,X29,X7)</f>
        <v>36</v>
      </c>
      <c r="Y61" s="87">
        <f t="shared" si="37"/>
        <v>36</v>
      </c>
      <c r="Z61" s="87">
        <f t="shared" si="37"/>
        <v>36</v>
      </c>
      <c r="AA61" s="87">
        <f t="shared" si="37"/>
        <v>36</v>
      </c>
      <c r="AB61" s="87">
        <f t="shared" si="37"/>
        <v>36</v>
      </c>
      <c r="AC61" s="87">
        <f t="shared" si="37"/>
        <v>36</v>
      </c>
      <c r="AD61" s="87">
        <f t="shared" si="37"/>
        <v>36</v>
      </c>
      <c r="AE61" s="87">
        <f t="shared" si="37"/>
        <v>36</v>
      </c>
      <c r="AF61" s="87">
        <f t="shared" si="37"/>
        <v>36</v>
      </c>
      <c r="AG61" s="87">
        <f t="shared" si="37"/>
        <v>36</v>
      </c>
      <c r="AH61" s="87">
        <f t="shared" si="37"/>
        <v>36</v>
      </c>
      <c r="AI61" s="87">
        <f t="shared" si="37"/>
        <v>36</v>
      </c>
      <c r="AJ61" s="87">
        <f t="shared" si="37"/>
        <v>36</v>
      </c>
      <c r="AK61" s="87">
        <f t="shared" si="37"/>
        <v>36</v>
      </c>
      <c r="AL61" s="87">
        <f t="shared" si="37"/>
        <v>36</v>
      </c>
      <c r="AM61" s="87">
        <f t="shared" si="37"/>
        <v>36</v>
      </c>
      <c r="AN61" s="87">
        <f t="shared" si="37"/>
        <v>36</v>
      </c>
      <c r="AO61" s="87">
        <f t="shared" si="37"/>
        <v>36</v>
      </c>
      <c r="AP61" s="87">
        <f t="shared" si="37"/>
        <v>36</v>
      </c>
      <c r="AQ61" s="87">
        <f t="shared" si="37"/>
        <v>36</v>
      </c>
      <c r="AR61" s="87">
        <f t="shared" si="37"/>
        <v>36</v>
      </c>
      <c r="AS61" s="87">
        <f>SUM(AS39)</f>
        <v>36</v>
      </c>
      <c r="AT61" s="87">
        <f>SUM(AT39)</f>
        <v>36</v>
      </c>
      <c r="AU61" s="87" t="s">
        <v>96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59">
        <f t="shared" si="10"/>
        <v>1404</v>
      </c>
    </row>
    <row r="62" spans="1:58" s="8" customFormat="1" ht="12" customHeight="1" x14ac:dyDescent="0.2">
      <c r="A62" s="189"/>
      <c r="B62" s="191" t="s">
        <v>23</v>
      </c>
      <c r="C62" s="191"/>
      <c r="D62" s="191"/>
      <c r="E62" s="87">
        <v>18</v>
      </c>
      <c r="F62" s="87">
        <v>18</v>
      </c>
      <c r="G62" s="87">
        <v>18</v>
      </c>
      <c r="H62" s="87">
        <v>18</v>
      </c>
      <c r="I62" s="87">
        <v>18</v>
      </c>
      <c r="J62" s="87">
        <v>18</v>
      </c>
      <c r="K62" s="87">
        <v>18</v>
      </c>
      <c r="L62" s="87">
        <v>18</v>
      </c>
      <c r="M62" s="87">
        <v>18</v>
      </c>
      <c r="N62" s="87">
        <v>18</v>
      </c>
      <c r="O62" s="87">
        <v>18</v>
      </c>
      <c r="P62" s="87">
        <v>18</v>
      </c>
      <c r="Q62" s="87">
        <v>18</v>
      </c>
      <c r="R62" s="87">
        <f>SUM(R8,R30,R36,R40)</f>
        <v>0</v>
      </c>
      <c r="S62" s="87">
        <f>SUM(S8,S30,S36,S40)</f>
        <v>0</v>
      </c>
      <c r="T62" s="87">
        <f>SUM(T8,T30,T36,T40)</f>
        <v>0</v>
      </c>
      <c r="U62" s="87">
        <f t="shared" si="36"/>
        <v>0</v>
      </c>
      <c r="V62" s="87">
        <f t="shared" si="36"/>
        <v>0</v>
      </c>
      <c r="W62" s="87">
        <f t="shared" si="36"/>
        <v>0</v>
      </c>
      <c r="X62" s="87">
        <f t="shared" ref="X62:AQ62" si="38">SUM(X8,X30,X36,X40)</f>
        <v>19</v>
      </c>
      <c r="Y62" s="87">
        <f t="shared" si="38"/>
        <v>19</v>
      </c>
      <c r="Z62" s="87">
        <f t="shared" si="38"/>
        <v>19</v>
      </c>
      <c r="AA62" s="87">
        <f t="shared" si="38"/>
        <v>19</v>
      </c>
      <c r="AB62" s="87">
        <f t="shared" si="38"/>
        <v>18</v>
      </c>
      <c r="AC62" s="87">
        <f t="shared" si="38"/>
        <v>18</v>
      </c>
      <c r="AD62" s="87">
        <f t="shared" si="38"/>
        <v>18</v>
      </c>
      <c r="AE62" s="87">
        <f t="shared" si="38"/>
        <v>18</v>
      </c>
      <c r="AF62" s="87">
        <f t="shared" si="38"/>
        <v>18</v>
      </c>
      <c r="AG62" s="87">
        <f t="shared" si="38"/>
        <v>18</v>
      </c>
      <c r="AH62" s="87">
        <f t="shared" si="38"/>
        <v>18</v>
      </c>
      <c r="AI62" s="87">
        <f t="shared" si="38"/>
        <v>18</v>
      </c>
      <c r="AJ62" s="87">
        <f t="shared" si="38"/>
        <v>18</v>
      </c>
      <c r="AK62" s="87">
        <f t="shared" si="38"/>
        <v>18</v>
      </c>
      <c r="AL62" s="87">
        <f t="shared" si="38"/>
        <v>18</v>
      </c>
      <c r="AM62" s="87">
        <f t="shared" si="38"/>
        <v>18</v>
      </c>
      <c r="AN62" s="87">
        <f t="shared" si="38"/>
        <v>18</v>
      </c>
      <c r="AO62" s="87">
        <f t="shared" si="38"/>
        <v>18</v>
      </c>
      <c r="AP62" s="87">
        <f t="shared" si="38"/>
        <v>18</v>
      </c>
      <c r="AQ62" s="87">
        <f t="shared" si="38"/>
        <v>18</v>
      </c>
      <c r="AR62" s="87">
        <v>0</v>
      </c>
      <c r="AS62" s="87">
        <v>0</v>
      </c>
      <c r="AT62" s="87">
        <v>0</v>
      </c>
      <c r="AU62" s="87" t="s">
        <v>96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59">
        <f t="shared" si="10"/>
        <v>598</v>
      </c>
    </row>
    <row r="63" spans="1:58" s="8" customFormat="1" ht="9" customHeight="1" x14ac:dyDescent="0.2">
      <c r="A63" s="190"/>
      <c r="B63" s="191" t="s">
        <v>24</v>
      </c>
      <c r="C63" s="191"/>
      <c r="D63" s="191"/>
      <c r="E63" s="59">
        <f>E61+E62</f>
        <v>54</v>
      </c>
      <c r="F63" s="59">
        <f t="shared" ref="F63:AZ63" si="39">F61+F62</f>
        <v>54</v>
      </c>
      <c r="G63" s="59">
        <f t="shared" si="39"/>
        <v>54</v>
      </c>
      <c r="H63" s="59">
        <f t="shared" si="39"/>
        <v>54</v>
      </c>
      <c r="I63" s="59">
        <f t="shared" si="39"/>
        <v>54</v>
      </c>
      <c r="J63" s="59">
        <f t="shared" si="39"/>
        <v>54</v>
      </c>
      <c r="K63" s="59">
        <f t="shared" si="39"/>
        <v>54</v>
      </c>
      <c r="L63" s="59">
        <f t="shared" si="39"/>
        <v>54</v>
      </c>
      <c r="M63" s="59">
        <f t="shared" si="39"/>
        <v>54</v>
      </c>
      <c r="N63" s="59">
        <f t="shared" si="39"/>
        <v>54</v>
      </c>
      <c r="O63" s="59">
        <f t="shared" si="39"/>
        <v>54</v>
      </c>
      <c r="P63" s="59">
        <f t="shared" si="39"/>
        <v>54</v>
      </c>
      <c r="Q63" s="59">
        <f t="shared" si="39"/>
        <v>54</v>
      </c>
      <c r="R63" s="59">
        <f t="shared" si="39"/>
        <v>36</v>
      </c>
      <c r="S63" s="59">
        <f t="shared" si="39"/>
        <v>36</v>
      </c>
      <c r="T63" s="59">
        <f t="shared" si="39"/>
        <v>36</v>
      </c>
      <c r="U63" s="59">
        <f t="shared" si="39"/>
        <v>0</v>
      </c>
      <c r="V63" s="59">
        <f t="shared" si="39"/>
        <v>0</v>
      </c>
      <c r="W63" s="59">
        <f t="shared" si="39"/>
        <v>0</v>
      </c>
      <c r="X63" s="59">
        <f t="shared" si="39"/>
        <v>55</v>
      </c>
      <c r="Y63" s="87">
        <f t="shared" si="39"/>
        <v>55</v>
      </c>
      <c r="Z63" s="59">
        <f t="shared" si="39"/>
        <v>55</v>
      </c>
      <c r="AA63" s="59">
        <f t="shared" si="39"/>
        <v>55</v>
      </c>
      <c r="AB63" s="59">
        <f t="shared" si="39"/>
        <v>54</v>
      </c>
      <c r="AC63" s="59">
        <f t="shared" si="39"/>
        <v>54</v>
      </c>
      <c r="AD63" s="59">
        <f t="shared" si="39"/>
        <v>54</v>
      </c>
      <c r="AE63" s="59">
        <f t="shared" si="39"/>
        <v>54</v>
      </c>
      <c r="AF63" s="59">
        <f t="shared" si="39"/>
        <v>54</v>
      </c>
      <c r="AG63" s="59">
        <f t="shared" si="39"/>
        <v>54</v>
      </c>
      <c r="AH63" s="59">
        <f t="shared" si="39"/>
        <v>54</v>
      </c>
      <c r="AI63" s="59">
        <f t="shared" si="39"/>
        <v>54</v>
      </c>
      <c r="AJ63" s="59">
        <f t="shared" si="39"/>
        <v>54</v>
      </c>
      <c r="AK63" s="59">
        <f t="shared" si="39"/>
        <v>54</v>
      </c>
      <c r="AL63" s="59">
        <f t="shared" si="39"/>
        <v>54</v>
      </c>
      <c r="AM63" s="59">
        <f t="shared" si="39"/>
        <v>54</v>
      </c>
      <c r="AN63" s="59">
        <f t="shared" si="39"/>
        <v>54</v>
      </c>
      <c r="AO63" s="59">
        <f t="shared" si="39"/>
        <v>54</v>
      </c>
      <c r="AP63" s="59">
        <f t="shared" si="39"/>
        <v>54</v>
      </c>
      <c r="AQ63" s="59">
        <f t="shared" si="39"/>
        <v>54</v>
      </c>
      <c r="AR63" s="59">
        <f t="shared" si="39"/>
        <v>36</v>
      </c>
      <c r="AS63" s="59">
        <f t="shared" si="39"/>
        <v>36</v>
      </c>
      <c r="AT63" s="59">
        <f t="shared" si="39"/>
        <v>36</v>
      </c>
      <c r="AU63" s="87" t="s">
        <v>96</v>
      </c>
      <c r="AV63" s="59">
        <f t="shared" si="39"/>
        <v>0</v>
      </c>
      <c r="AW63" s="59">
        <f t="shared" si="39"/>
        <v>0</v>
      </c>
      <c r="AX63" s="59">
        <f t="shared" si="39"/>
        <v>0</v>
      </c>
      <c r="AY63" s="59">
        <f t="shared" si="39"/>
        <v>0</v>
      </c>
      <c r="AZ63" s="59">
        <f t="shared" si="39"/>
        <v>0</v>
      </c>
      <c r="BA63" s="59">
        <f>BA61+BA62</f>
        <v>0</v>
      </c>
      <c r="BB63" s="59">
        <f>BB61+BB62</f>
        <v>0</v>
      </c>
      <c r="BC63" s="59">
        <f>BC61+BC62</f>
        <v>0</v>
      </c>
      <c r="BD63" s="59">
        <f>BD61+BD62</f>
        <v>0</v>
      </c>
      <c r="BE63" s="59">
        <f>BE61+BE62</f>
        <v>0</v>
      </c>
      <c r="BF63" s="59">
        <f t="shared" si="10"/>
        <v>2002</v>
      </c>
    </row>
  </sheetData>
  <mergeCells count="75">
    <mergeCell ref="C39:C40"/>
    <mergeCell ref="B7:B8"/>
    <mergeCell ref="C15:C16"/>
    <mergeCell ref="C7:C8"/>
    <mergeCell ref="C9:C10"/>
    <mergeCell ref="B13:B14"/>
    <mergeCell ref="C11:C12"/>
    <mergeCell ref="C13:C14"/>
    <mergeCell ref="B17:B18"/>
    <mergeCell ref="B9:B10"/>
    <mergeCell ref="C53:C54"/>
    <mergeCell ref="B35:B36"/>
    <mergeCell ref="C43:C44"/>
    <mergeCell ref="C41:C42"/>
    <mergeCell ref="B47:B48"/>
    <mergeCell ref="B45:B46"/>
    <mergeCell ref="B41:B42"/>
    <mergeCell ref="C51:C52"/>
    <mergeCell ref="B43:B44"/>
    <mergeCell ref="C37:C38"/>
    <mergeCell ref="B57:B58"/>
    <mergeCell ref="C55:C56"/>
    <mergeCell ref="C57:C58"/>
    <mergeCell ref="B51:B52"/>
    <mergeCell ref="N2:Q2"/>
    <mergeCell ref="B29:B30"/>
    <mergeCell ref="B31:B32"/>
    <mergeCell ref="B37:B38"/>
    <mergeCell ref="C47:C48"/>
    <mergeCell ref="B39:B40"/>
    <mergeCell ref="BF2:BF6"/>
    <mergeCell ref="E3:BE3"/>
    <mergeCell ref="E5:BE5"/>
    <mergeCell ref="AZ2:BD2"/>
    <mergeCell ref="B63:D63"/>
    <mergeCell ref="C49:C50"/>
    <mergeCell ref="B53:B54"/>
    <mergeCell ref="B55:B56"/>
    <mergeCell ref="B61:D61"/>
    <mergeCell ref="B49:B50"/>
    <mergeCell ref="AW2:AY2"/>
    <mergeCell ref="J2:L2"/>
    <mergeCell ref="AE2:AH2"/>
    <mergeCell ref="AN2:AQ2"/>
    <mergeCell ref="AR2:AU2"/>
    <mergeCell ref="AA2:AC2"/>
    <mergeCell ref="R2:U2"/>
    <mergeCell ref="AJ2:AL2"/>
    <mergeCell ref="W2:Y2"/>
    <mergeCell ref="A2:A6"/>
    <mergeCell ref="B2:B6"/>
    <mergeCell ref="C2:C6"/>
    <mergeCell ref="F2:H2"/>
    <mergeCell ref="D2:D6"/>
    <mergeCell ref="C35:C36"/>
    <mergeCell ref="A7:A63"/>
    <mergeCell ref="B15:B16"/>
    <mergeCell ref="B62:D62"/>
    <mergeCell ref="C45:C46"/>
    <mergeCell ref="B11:B12"/>
    <mergeCell ref="C17:C18"/>
    <mergeCell ref="B33:B34"/>
    <mergeCell ref="C33:C34"/>
    <mergeCell ref="C31:C32"/>
    <mergeCell ref="C29:C30"/>
    <mergeCell ref="C27:C28"/>
    <mergeCell ref="B19:B20"/>
    <mergeCell ref="B21:B22"/>
    <mergeCell ref="B23:B24"/>
    <mergeCell ref="B25:B26"/>
    <mergeCell ref="B27:B28"/>
    <mergeCell ref="C19:C20"/>
    <mergeCell ref="C21:C22"/>
    <mergeCell ref="C23:C24"/>
    <mergeCell ref="C25:C26"/>
  </mergeCells>
  <phoneticPr fontId="4" type="noConversion"/>
  <pageMargins left="0.39370078740157483" right="0.39370078740157483" top="0.26" bottom="0.17" header="0" footer="0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1"/>
  <sheetViews>
    <sheetView topLeftCell="A52" zoomScale="110" zoomScaleNormal="110" workbookViewId="0">
      <selection activeCell="S64" sqref="S64"/>
    </sheetView>
  </sheetViews>
  <sheetFormatPr defaultRowHeight="12.75" x14ac:dyDescent="0.2"/>
  <cols>
    <col min="1" max="1" width="4.85546875" customWidth="1"/>
    <col min="2" max="2" width="7.42578125" customWidth="1"/>
    <col min="3" max="3" width="22.5703125" customWidth="1"/>
    <col min="4" max="4" width="6.140625" customWidth="1"/>
    <col min="5" max="16" width="2.7109375" customWidth="1"/>
    <col min="17" max="17" width="3.42578125" customWidth="1"/>
    <col min="18" max="24" width="2.7109375" customWidth="1"/>
    <col min="25" max="25" width="2.85546875" customWidth="1"/>
    <col min="26" max="27" width="3.140625" customWidth="1"/>
    <col min="28" max="28" width="3" customWidth="1"/>
    <col min="29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60" width="2.7109375" customWidth="1"/>
  </cols>
  <sheetData>
    <row r="1" spans="1:58" ht="15.75" x14ac:dyDescent="0.25">
      <c r="B1" s="201" t="s">
        <v>69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</row>
    <row r="2" spans="1:58" ht="69.75" customHeight="1" x14ac:dyDescent="0.2">
      <c r="A2" s="162" t="s">
        <v>0</v>
      </c>
      <c r="B2" s="162" t="s">
        <v>1</v>
      </c>
      <c r="C2" s="162" t="s">
        <v>2</v>
      </c>
      <c r="D2" s="162" t="s">
        <v>3</v>
      </c>
      <c r="E2" s="3" t="s">
        <v>53</v>
      </c>
      <c r="F2" s="159" t="s">
        <v>26</v>
      </c>
      <c r="G2" s="160"/>
      <c r="H2" s="161"/>
      <c r="I2" s="3" t="s">
        <v>54</v>
      </c>
      <c r="J2" s="159" t="s">
        <v>4</v>
      </c>
      <c r="K2" s="160"/>
      <c r="L2" s="160"/>
      <c r="M2" s="3" t="s">
        <v>61</v>
      </c>
      <c r="N2" s="155" t="s">
        <v>5</v>
      </c>
      <c r="O2" s="155"/>
      <c r="P2" s="155"/>
      <c r="Q2" s="155"/>
      <c r="R2" s="155" t="s">
        <v>6</v>
      </c>
      <c r="S2" s="155"/>
      <c r="T2" s="155"/>
      <c r="U2" s="155"/>
      <c r="V2" s="3" t="s">
        <v>55</v>
      </c>
      <c r="W2" s="155" t="s">
        <v>7</v>
      </c>
      <c r="X2" s="155"/>
      <c r="Y2" s="155"/>
      <c r="Z2" s="4" t="s">
        <v>62</v>
      </c>
      <c r="AA2" s="155" t="s">
        <v>8</v>
      </c>
      <c r="AB2" s="155"/>
      <c r="AC2" s="155"/>
      <c r="AD2" s="4" t="s">
        <v>63</v>
      </c>
      <c r="AE2" s="155" t="s">
        <v>9</v>
      </c>
      <c r="AF2" s="155"/>
      <c r="AG2" s="155"/>
      <c r="AH2" s="155"/>
      <c r="AI2" s="3" t="s">
        <v>56</v>
      </c>
      <c r="AJ2" s="155" t="s">
        <v>10</v>
      </c>
      <c r="AK2" s="155"/>
      <c r="AL2" s="155"/>
      <c r="AM2" s="3" t="s">
        <v>57</v>
      </c>
      <c r="AN2" s="155" t="s">
        <v>11</v>
      </c>
      <c r="AO2" s="155"/>
      <c r="AP2" s="155"/>
      <c r="AQ2" s="155"/>
      <c r="AR2" s="155" t="s">
        <v>12</v>
      </c>
      <c r="AS2" s="155"/>
      <c r="AT2" s="155"/>
      <c r="AU2" s="155"/>
      <c r="AV2" s="3" t="s">
        <v>60</v>
      </c>
      <c r="AW2" s="155" t="s">
        <v>13</v>
      </c>
      <c r="AX2" s="155"/>
      <c r="AY2" s="155"/>
      <c r="AZ2" s="155" t="s">
        <v>14</v>
      </c>
      <c r="BA2" s="155"/>
      <c r="BB2" s="155"/>
      <c r="BC2" s="155"/>
      <c r="BD2" s="155"/>
      <c r="BE2" s="4"/>
    </row>
    <row r="3" spans="1:58" x14ac:dyDescent="0.2">
      <c r="A3" s="163"/>
      <c r="B3" s="163"/>
      <c r="C3" s="163"/>
      <c r="D3" s="163"/>
      <c r="E3" s="152" t="s">
        <v>15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</row>
    <row r="4" spans="1:58" x14ac:dyDescent="0.2">
      <c r="A4" s="163"/>
      <c r="B4" s="163"/>
      <c r="C4" s="163"/>
      <c r="D4" s="163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8" x14ac:dyDescent="0.2">
      <c r="A5" s="163"/>
      <c r="B5" s="163"/>
      <c r="C5" s="163"/>
      <c r="D5" s="163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</row>
    <row r="6" spans="1:58" x14ac:dyDescent="0.2">
      <c r="A6" s="164"/>
      <c r="B6" s="164"/>
      <c r="C6" s="164"/>
      <c r="D6" s="164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8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21">
        <v>30</v>
      </c>
      <c r="AI6" s="21">
        <v>31</v>
      </c>
      <c r="AJ6" s="21">
        <v>32</v>
      </c>
      <c r="AK6" s="21">
        <v>33</v>
      </c>
      <c r="AL6" s="21">
        <v>34</v>
      </c>
      <c r="AM6" s="21">
        <v>35</v>
      </c>
      <c r="AN6" s="21">
        <v>36</v>
      </c>
      <c r="AO6" s="21">
        <v>37</v>
      </c>
      <c r="AP6" s="21">
        <v>38</v>
      </c>
      <c r="AQ6" s="21">
        <v>39</v>
      </c>
      <c r="AR6" s="21">
        <v>40</v>
      </c>
      <c r="AS6" s="28">
        <v>41</v>
      </c>
      <c r="AT6" s="28">
        <v>42</v>
      </c>
      <c r="AU6" s="21">
        <v>43</v>
      </c>
      <c r="AV6" s="21">
        <v>44</v>
      </c>
      <c r="AW6" s="21">
        <v>45</v>
      </c>
      <c r="AX6" s="21">
        <v>46</v>
      </c>
      <c r="AY6" s="21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</row>
    <row r="7" spans="1:58" x14ac:dyDescent="0.2">
      <c r="A7" s="188" t="s">
        <v>29</v>
      </c>
      <c r="B7" s="148" t="s">
        <v>76</v>
      </c>
      <c r="C7" s="148" t="s">
        <v>75</v>
      </c>
      <c r="D7" s="75" t="s">
        <v>17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95">
        <v>0</v>
      </c>
      <c r="W7" s="95">
        <v>0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59">
        <f t="shared" ref="BF7:BF36" si="0">SUM(E7:BE7)</f>
        <v>0</v>
      </c>
    </row>
    <row r="8" spans="1:58" x14ac:dyDescent="0.2">
      <c r="A8" s="189"/>
      <c r="B8" s="149"/>
      <c r="C8" s="149"/>
      <c r="D8" s="75" t="s">
        <v>18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95">
        <v>0</v>
      </c>
      <c r="W8" s="95">
        <v>0</v>
      </c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59">
        <f t="shared" si="0"/>
        <v>0</v>
      </c>
    </row>
    <row r="9" spans="1:58" ht="12.75" customHeight="1" x14ac:dyDescent="0.2">
      <c r="A9" s="189"/>
      <c r="B9" s="186" t="s">
        <v>77</v>
      </c>
      <c r="C9" s="186" t="s">
        <v>144</v>
      </c>
      <c r="D9" s="39" t="s">
        <v>17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62"/>
      <c r="U9" s="197" t="s">
        <v>67</v>
      </c>
      <c r="V9" s="103">
        <v>0</v>
      </c>
      <c r="W9" s="103"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60"/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3">
        <f t="shared" si="0"/>
        <v>0</v>
      </c>
    </row>
    <row r="10" spans="1:58" x14ac:dyDescent="0.2">
      <c r="A10" s="189"/>
      <c r="B10" s="187"/>
      <c r="C10" s="187"/>
      <c r="D10" s="39" t="s">
        <v>18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53"/>
      <c r="U10" s="198"/>
      <c r="V10" s="103">
        <v>0</v>
      </c>
      <c r="W10" s="103"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60"/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3">
        <f t="shared" si="0"/>
        <v>0</v>
      </c>
    </row>
    <row r="11" spans="1:58" ht="12.75" customHeight="1" x14ac:dyDescent="0.2">
      <c r="A11" s="189"/>
      <c r="B11" s="186" t="s">
        <v>78</v>
      </c>
      <c r="C11" s="186" t="s">
        <v>102</v>
      </c>
      <c r="D11" s="39" t="s">
        <v>17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03">
        <v>0</v>
      </c>
      <c r="W11" s="103"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193" t="s">
        <v>64</v>
      </c>
      <c r="AR11" s="28"/>
      <c r="AS11" s="28"/>
      <c r="AT11" s="28"/>
      <c r="AU11" s="28"/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3">
        <f t="shared" si="0"/>
        <v>0</v>
      </c>
    </row>
    <row r="12" spans="1:58" x14ac:dyDescent="0.2">
      <c r="A12" s="189"/>
      <c r="B12" s="187"/>
      <c r="C12" s="187"/>
      <c r="D12" s="39" t="s">
        <v>18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103">
        <v>0</v>
      </c>
      <c r="W12" s="103">
        <v>0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194"/>
      <c r="AR12" s="28"/>
      <c r="AS12" s="28"/>
      <c r="AT12" s="28"/>
      <c r="AU12" s="28"/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3">
        <f t="shared" si="0"/>
        <v>0</v>
      </c>
    </row>
    <row r="13" spans="1:58" s="8" customFormat="1" ht="12" customHeight="1" x14ac:dyDescent="0.2">
      <c r="A13" s="189"/>
      <c r="B13" s="186" t="s">
        <v>79</v>
      </c>
      <c r="C13" s="186" t="s">
        <v>19</v>
      </c>
      <c r="D13" s="39" t="s">
        <v>17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93" t="s">
        <v>64</v>
      </c>
      <c r="R13" s="28"/>
      <c r="S13" s="28"/>
      <c r="T13" s="28"/>
      <c r="U13" s="76"/>
      <c r="V13" s="103">
        <v>0</v>
      </c>
      <c r="W13" s="103">
        <v>0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3">
        <f t="shared" si="0"/>
        <v>0</v>
      </c>
    </row>
    <row r="14" spans="1:58" s="8" customFormat="1" x14ac:dyDescent="0.2">
      <c r="A14" s="189"/>
      <c r="B14" s="187"/>
      <c r="C14" s="187"/>
      <c r="D14" s="39" t="s">
        <v>18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94"/>
      <c r="R14" s="28"/>
      <c r="S14" s="28"/>
      <c r="T14" s="28"/>
      <c r="U14" s="76"/>
      <c r="V14" s="103">
        <v>0</v>
      </c>
      <c r="W14" s="103">
        <v>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3">
        <f t="shared" si="0"/>
        <v>0</v>
      </c>
    </row>
    <row r="15" spans="1:58" s="8" customFormat="1" x14ac:dyDescent="0.2">
      <c r="A15" s="189"/>
      <c r="B15" s="186" t="s">
        <v>80</v>
      </c>
      <c r="C15" s="147" t="s">
        <v>84</v>
      </c>
      <c r="D15" s="39" t="s">
        <v>17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/>
      <c r="V15" s="103">
        <v>0</v>
      </c>
      <c r="W15" s="103">
        <v>0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197" t="s">
        <v>67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3">
        <f t="shared" si="0"/>
        <v>0</v>
      </c>
    </row>
    <row r="16" spans="1:58" s="8" customFormat="1" x14ac:dyDescent="0.2">
      <c r="A16" s="189"/>
      <c r="B16" s="187"/>
      <c r="C16" s="147"/>
      <c r="D16" s="39" t="s">
        <v>18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0"/>
      <c r="V16" s="103">
        <v>0</v>
      </c>
      <c r="W16" s="103">
        <v>0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198"/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3">
        <f t="shared" si="0"/>
        <v>0</v>
      </c>
    </row>
    <row r="17" spans="1:58" ht="12.75" customHeight="1" x14ac:dyDescent="0.2">
      <c r="A17" s="189"/>
      <c r="B17" s="186" t="s">
        <v>81</v>
      </c>
      <c r="C17" s="144" t="s">
        <v>20</v>
      </c>
      <c r="D17" s="39" t="s">
        <v>17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5"/>
      <c r="U17" s="197" t="s">
        <v>67</v>
      </c>
      <c r="V17" s="103">
        <v>0</v>
      </c>
      <c r="W17" s="103">
        <v>0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3"/>
      <c r="AI17" s="33"/>
      <c r="AJ17" s="33"/>
      <c r="AK17" s="33"/>
      <c r="AL17" s="31"/>
      <c r="AM17" s="33"/>
      <c r="AN17" s="33"/>
      <c r="AO17" s="33"/>
      <c r="AP17" s="33"/>
      <c r="AQ17" s="193" t="s">
        <v>64</v>
      </c>
      <c r="AR17" s="30"/>
      <c r="AS17" s="33"/>
      <c r="AT17" s="33"/>
      <c r="AU17" s="33"/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3">
        <f t="shared" si="0"/>
        <v>0</v>
      </c>
    </row>
    <row r="18" spans="1:58" x14ac:dyDescent="0.2">
      <c r="A18" s="189"/>
      <c r="B18" s="187"/>
      <c r="C18" s="145"/>
      <c r="D18" s="39" t="s">
        <v>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5"/>
      <c r="U18" s="198"/>
      <c r="V18" s="103">
        <v>0</v>
      </c>
      <c r="W18" s="103">
        <v>0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3"/>
      <c r="AI18" s="33"/>
      <c r="AJ18" s="33"/>
      <c r="AK18" s="33"/>
      <c r="AL18" s="31"/>
      <c r="AM18" s="33"/>
      <c r="AN18" s="33"/>
      <c r="AO18" s="33"/>
      <c r="AP18" s="33"/>
      <c r="AQ18" s="194"/>
      <c r="AR18" s="30"/>
      <c r="AS18" s="33"/>
      <c r="AT18" s="33"/>
      <c r="AU18" s="33"/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3">
        <f t="shared" si="0"/>
        <v>0</v>
      </c>
    </row>
    <row r="19" spans="1:58" ht="12.75" customHeight="1" x14ac:dyDescent="0.2">
      <c r="A19" s="189"/>
      <c r="B19" s="186" t="s">
        <v>82</v>
      </c>
      <c r="C19" s="144" t="s">
        <v>21</v>
      </c>
      <c r="D19" s="39" t="s">
        <v>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3"/>
      <c r="U19" s="31"/>
      <c r="V19" s="103">
        <v>0</v>
      </c>
      <c r="W19" s="103">
        <v>0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3"/>
      <c r="AS19" s="35"/>
      <c r="AT19" s="35"/>
      <c r="AU19" s="33"/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3">
        <f t="shared" si="0"/>
        <v>0</v>
      </c>
    </row>
    <row r="20" spans="1:58" ht="11.25" customHeight="1" x14ac:dyDescent="0.2">
      <c r="A20" s="189"/>
      <c r="B20" s="187"/>
      <c r="C20" s="145"/>
      <c r="D20" s="39" t="s">
        <v>18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3"/>
      <c r="U20" s="31"/>
      <c r="V20" s="103">
        <v>0</v>
      </c>
      <c r="W20" s="103">
        <v>0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5"/>
      <c r="AT20" s="35"/>
      <c r="AU20" s="33"/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3">
        <f t="shared" si="0"/>
        <v>0</v>
      </c>
    </row>
    <row r="21" spans="1:58" ht="12.75" customHeight="1" x14ac:dyDescent="0.2">
      <c r="A21" s="189"/>
      <c r="B21" s="186" t="s">
        <v>100</v>
      </c>
      <c r="C21" s="144" t="s">
        <v>145</v>
      </c>
      <c r="D21" s="39" t="s">
        <v>17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S21" s="28"/>
      <c r="T21" s="28"/>
      <c r="U21" s="28"/>
      <c r="V21" s="103">
        <v>0</v>
      </c>
      <c r="W21" s="103">
        <v>0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193" t="s">
        <v>64</v>
      </c>
      <c r="AR21" s="28"/>
      <c r="AS21" s="28"/>
      <c r="AT21" s="28"/>
      <c r="AU21" s="28"/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3">
        <f t="shared" si="0"/>
        <v>0</v>
      </c>
    </row>
    <row r="22" spans="1:58" x14ac:dyDescent="0.2">
      <c r="A22" s="189"/>
      <c r="B22" s="187"/>
      <c r="C22" s="145"/>
      <c r="D22" s="39" t="s">
        <v>18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05"/>
      <c r="Q22" s="28"/>
      <c r="R22" s="28"/>
      <c r="S22" s="28"/>
      <c r="T22" s="28"/>
      <c r="U22" s="28"/>
      <c r="V22" s="103">
        <v>0</v>
      </c>
      <c r="W22" s="103">
        <v>0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94"/>
      <c r="AR22" s="28"/>
      <c r="AS22" s="28"/>
      <c r="AT22" s="28"/>
      <c r="AU22" s="28"/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3">
        <f t="shared" si="0"/>
        <v>0</v>
      </c>
    </row>
    <row r="23" spans="1:58" s="8" customFormat="1" ht="9.75" customHeight="1" x14ac:dyDescent="0.2">
      <c r="A23" s="189"/>
      <c r="B23" s="186" t="s">
        <v>146</v>
      </c>
      <c r="C23" s="144" t="s">
        <v>147</v>
      </c>
      <c r="D23" s="39" t="s">
        <v>17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99" t="s">
        <v>142</v>
      </c>
      <c r="R23" s="28"/>
      <c r="S23" s="28"/>
      <c r="T23" s="28"/>
      <c r="U23" s="65"/>
      <c r="V23" s="103">
        <v>0</v>
      </c>
      <c r="W23" s="103">
        <v>0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3">
        <f t="shared" si="0"/>
        <v>0</v>
      </c>
    </row>
    <row r="24" spans="1:58" s="8" customFormat="1" x14ac:dyDescent="0.2">
      <c r="A24" s="189"/>
      <c r="B24" s="187"/>
      <c r="C24" s="145"/>
      <c r="D24" s="39" t="s">
        <v>18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00"/>
      <c r="R24" s="28"/>
      <c r="S24" s="28"/>
      <c r="T24" s="28"/>
      <c r="U24" s="77"/>
      <c r="V24" s="103">
        <v>0</v>
      </c>
      <c r="W24" s="103">
        <v>0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3">
        <f t="shared" si="0"/>
        <v>0</v>
      </c>
    </row>
    <row r="25" spans="1:58" x14ac:dyDescent="0.2">
      <c r="A25" s="189"/>
      <c r="B25" s="186" t="s">
        <v>112</v>
      </c>
      <c r="C25" s="144" t="s">
        <v>85</v>
      </c>
      <c r="D25" s="39" t="s">
        <v>17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03">
        <v>0</v>
      </c>
      <c r="W25" s="103"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65"/>
      <c r="AL25" s="65"/>
      <c r="AM25" s="65"/>
      <c r="AN25" s="65"/>
      <c r="AO25" s="65"/>
      <c r="AP25" s="65"/>
      <c r="AQ25" s="193" t="s">
        <v>64</v>
      </c>
      <c r="AR25" s="65"/>
      <c r="AS25" s="65"/>
      <c r="AT25" s="65"/>
      <c r="AU25" s="65"/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3">
        <f t="shared" si="0"/>
        <v>0</v>
      </c>
    </row>
    <row r="26" spans="1:58" x14ac:dyDescent="0.2">
      <c r="A26" s="189"/>
      <c r="B26" s="187"/>
      <c r="C26" s="145"/>
      <c r="D26" s="39" t="s">
        <v>18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03">
        <v>0</v>
      </c>
      <c r="W26" s="103"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65"/>
      <c r="AL26" s="65"/>
      <c r="AM26" s="65"/>
      <c r="AN26" s="65"/>
      <c r="AO26" s="65"/>
      <c r="AP26" s="65"/>
      <c r="AQ26" s="194"/>
      <c r="AR26" s="65"/>
      <c r="AS26" s="65"/>
      <c r="AT26" s="65"/>
      <c r="AU26" s="65"/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3">
        <f t="shared" si="0"/>
        <v>0</v>
      </c>
    </row>
    <row r="27" spans="1:58" ht="12.75" customHeight="1" x14ac:dyDescent="0.2">
      <c r="A27" s="189"/>
      <c r="B27" s="144" t="s">
        <v>114</v>
      </c>
      <c r="C27" s="144" t="s">
        <v>103</v>
      </c>
      <c r="D27" s="39" t="s">
        <v>17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99" t="s">
        <v>142</v>
      </c>
      <c r="R27" s="28"/>
      <c r="S27" s="28"/>
      <c r="T27" s="28"/>
      <c r="U27" s="28"/>
      <c r="V27" s="103">
        <v>0</v>
      </c>
      <c r="W27" s="103">
        <v>0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3">
        <f t="shared" si="0"/>
        <v>0</v>
      </c>
    </row>
    <row r="28" spans="1:58" x14ac:dyDescent="0.2">
      <c r="A28" s="189"/>
      <c r="B28" s="145"/>
      <c r="C28" s="145"/>
      <c r="D28" s="39" t="s">
        <v>18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00"/>
      <c r="R28" s="28"/>
      <c r="S28" s="28"/>
      <c r="T28" s="28"/>
      <c r="U28" s="28"/>
      <c r="V28" s="103">
        <v>0</v>
      </c>
      <c r="W28" s="103">
        <v>0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3">
        <f t="shared" si="0"/>
        <v>0</v>
      </c>
    </row>
    <row r="29" spans="1:58" s="8" customFormat="1" x14ac:dyDescent="0.2">
      <c r="A29" s="189"/>
      <c r="B29" s="148" t="s">
        <v>30</v>
      </c>
      <c r="C29" s="148" t="s">
        <v>43</v>
      </c>
      <c r="D29" s="75" t="s">
        <v>17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95">
        <v>0</v>
      </c>
      <c r="W29" s="95">
        <v>0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5">
        <v>0</v>
      </c>
      <c r="BB29" s="95">
        <v>0</v>
      </c>
      <c r="BC29" s="95">
        <v>0</v>
      </c>
      <c r="BD29" s="95">
        <v>0</v>
      </c>
      <c r="BE29" s="95">
        <v>0</v>
      </c>
      <c r="BF29" s="59">
        <f t="shared" si="0"/>
        <v>0</v>
      </c>
    </row>
    <row r="30" spans="1:58" s="8" customFormat="1" x14ac:dyDescent="0.2">
      <c r="A30" s="189"/>
      <c r="B30" s="149"/>
      <c r="C30" s="149"/>
      <c r="D30" s="75" t="s">
        <v>18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95">
        <v>0</v>
      </c>
      <c r="W30" s="95">
        <v>0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95">
        <v>0</v>
      </c>
      <c r="AW30" s="95">
        <v>0</v>
      </c>
      <c r="AX30" s="95">
        <v>0</v>
      </c>
      <c r="AY30" s="95">
        <v>0</v>
      </c>
      <c r="AZ30" s="95">
        <v>0</v>
      </c>
      <c r="BA30" s="95">
        <v>0</v>
      </c>
      <c r="BB30" s="95">
        <v>0</v>
      </c>
      <c r="BC30" s="95">
        <v>0</v>
      </c>
      <c r="BD30" s="95">
        <v>0</v>
      </c>
      <c r="BE30" s="95">
        <v>0</v>
      </c>
      <c r="BF30" s="59">
        <f t="shared" si="0"/>
        <v>0</v>
      </c>
    </row>
    <row r="31" spans="1:58" s="8" customFormat="1" x14ac:dyDescent="0.2">
      <c r="A31" s="189"/>
      <c r="B31" s="147" t="s">
        <v>31</v>
      </c>
      <c r="C31" s="147" t="s">
        <v>19</v>
      </c>
      <c r="D31" s="39" t="s">
        <v>17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0"/>
      <c r="U31" s="30"/>
      <c r="V31" s="103">
        <v>0</v>
      </c>
      <c r="W31" s="103">
        <v>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29"/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3">
        <f t="shared" si="0"/>
        <v>0</v>
      </c>
    </row>
    <row r="32" spans="1:58" s="8" customFormat="1" x14ac:dyDescent="0.2">
      <c r="A32" s="189"/>
      <c r="B32" s="147"/>
      <c r="C32" s="147"/>
      <c r="D32" s="39" t="s">
        <v>18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30"/>
      <c r="V32" s="103">
        <v>0</v>
      </c>
      <c r="W32" s="103">
        <v>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29"/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3">
        <f t="shared" si="0"/>
        <v>0</v>
      </c>
    </row>
    <row r="33" spans="1:58" ht="12.75" customHeight="1" x14ac:dyDescent="0.2">
      <c r="A33" s="189"/>
      <c r="B33" s="147" t="s">
        <v>32</v>
      </c>
      <c r="C33" s="147" t="s">
        <v>21</v>
      </c>
      <c r="D33" s="39" t="s">
        <v>17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35"/>
      <c r="V33" s="103">
        <v>0</v>
      </c>
      <c r="W33" s="103"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3">
        <f t="shared" si="0"/>
        <v>0</v>
      </c>
    </row>
    <row r="34" spans="1:58" x14ac:dyDescent="0.2">
      <c r="A34" s="189"/>
      <c r="B34" s="147"/>
      <c r="C34" s="147"/>
      <c r="D34" s="39" t="s">
        <v>18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65"/>
      <c r="U34" s="35"/>
      <c r="V34" s="103">
        <v>0</v>
      </c>
      <c r="W34" s="103"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3">
        <f t="shared" si="0"/>
        <v>0</v>
      </c>
    </row>
    <row r="35" spans="1:58" ht="12.75" customHeight="1" x14ac:dyDescent="0.2">
      <c r="A35" s="189"/>
      <c r="B35" s="191" t="s">
        <v>33</v>
      </c>
      <c r="C35" s="148" t="s">
        <v>34</v>
      </c>
      <c r="D35" s="75" t="s">
        <v>17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7"/>
      <c r="U35" s="45"/>
      <c r="V35" s="95">
        <v>0</v>
      </c>
      <c r="W35" s="95"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7"/>
      <c r="AU35" s="47"/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59">
        <f t="shared" si="0"/>
        <v>0</v>
      </c>
    </row>
    <row r="36" spans="1:58" x14ac:dyDescent="0.2">
      <c r="A36" s="189"/>
      <c r="B36" s="191"/>
      <c r="C36" s="149"/>
      <c r="D36" s="75" t="s">
        <v>18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7"/>
      <c r="U36" s="45"/>
      <c r="V36" s="95">
        <v>0</v>
      </c>
      <c r="W36" s="95"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7"/>
      <c r="AU36" s="47"/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59">
        <f t="shared" si="0"/>
        <v>0</v>
      </c>
    </row>
    <row r="37" spans="1:58" ht="12.75" customHeight="1" x14ac:dyDescent="0.2">
      <c r="A37" s="189"/>
      <c r="B37" s="192" t="s">
        <v>148</v>
      </c>
      <c r="C37" s="192" t="s">
        <v>120</v>
      </c>
      <c r="D37" s="39" t="s">
        <v>17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65"/>
      <c r="U37" s="31"/>
      <c r="V37" s="103">
        <v>0</v>
      </c>
      <c r="W37" s="103">
        <v>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5"/>
      <c r="AU37" s="33"/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30">
        <f t="shared" ref="BF37:BF61" si="1">SUM(E37:BE37)</f>
        <v>0</v>
      </c>
    </row>
    <row r="38" spans="1:58" x14ac:dyDescent="0.2">
      <c r="A38" s="189"/>
      <c r="B38" s="192"/>
      <c r="C38" s="192"/>
      <c r="D38" s="39" t="s">
        <v>18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77"/>
      <c r="U38" s="31"/>
      <c r="V38" s="103">
        <v>0</v>
      </c>
      <c r="W38" s="103">
        <v>0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5"/>
      <c r="AT38" s="35"/>
      <c r="AU38" s="33"/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30">
        <f t="shared" si="1"/>
        <v>0</v>
      </c>
    </row>
    <row r="39" spans="1:58" ht="12.75" customHeight="1" x14ac:dyDescent="0.2">
      <c r="A39" s="189"/>
      <c r="B39" s="148" t="s">
        <v>35</v>
      </c>
      <c r="C39" s="148" t="s">
        <v>87</v>
      </c>
      <c r="D39" s="75" t="s">
        <v>17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95">
        <v>0</v>
      </c>
      <c r="W39" s="95">
        <v>0</v>
      </c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59">
        <f t="shared" si="1"/>
        <v>0</v>
      </c>
    </row>
    <row r="40" spans="1:58" x14ac:dyDescent="0.2">
      <c r="A40" s="189"/>
      <c r="B40" s="149"/>
      <c r="C40" s="149"/>
      <c r="D40" s="75" t="s">
        <v>18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95">
        <v>0</v>
      </c>
      <c r="W40" s="95">
        <v>0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59">
        <f t="shared" si="1"/>
        <v>0</v>
      </c>
    </row>
    <row r="41" spans="1:58" ht="12.75" customHeight="1" x14ac:dyDescent="0.2">
      <c r="A41" s="189"/>
      <c r="B41" s="191" t="s">
        <v>36</v>
      </c>
      <c r="C41" s="191" t="s">
        <v>88</v>
      </c>
      <c r="D41" s="75" t="s">
        <v>17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47"/>
      <c r="U41" s="47"/>
      <c r="V41" s="95">
        <v>0</v>
      </c>
      <c r="W41" s="95">
        <v>0</v>
      </c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70"/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0</v>
      </c>
      <c r="BD41" s="95">
        <v>0</v>
      </c>
      <c r="BE41" s="95">
        <v>0</v>
      </c>
      <c r="BF41" s="59">
        <f t="shared" si="1"/>
        <v>0</v>
      </c>
    </row>
    <row r="42" spans="1:58" x14ac:dyDescent="0.2">
      <c r="A42" s="189"/>
      <c r="B42" s="191"/>
      <c r="C42" s="191"/>
      <c r="D42" s="75" t="s">
        <v>18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47"/>
      <c r="U42" s="47"/>
      <c r="V42" s="95">
        <v>0</v>
      </c>
      <c r="W42" s="95">
        <v>0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70"/>
      <c r="AV42" s="95">
        <v>0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59">
        <f t="shared" si="1"/>
        <v>0</v>
      </c>
    </row>
    <row r="43" spans="1:58" s="8" customFormat="1" ht="12.75" customHeight="1" x14ac:dyDescent="0.2">
      <c r="A43" s="189"/>
      <c r="B43" s="192" t="s">
        <v>149</v>
      </c>
      <c r="C43" s="192" t="s">
        <v>150</v>
      </c>
      <c r="D43" s="39" t="s">
        <v>17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0"/>
      <c r="U43" s="30"/>
      <c r="V43" s="103">
        <v>0</v>
      </c>
      <c r="W43" s="103">
        <v>0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65"/>
      <c r="AQ43" s="30"/>
      <c r="AR43" s="30"/>
      <c r="AS43" s="30"/>
      <c r="AT43" s="30"/>
      <c r="AU43" s="197" t="s">
        <v>67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30">
        <f t="shared" si="1"/>
        <v>0</v>
      </c>
    </row>
    <row r="44" spans="1:58" s="8" customFormat="1" ht="17.25" customHeight="1" x14ac:dyDescent="0.2">
      <c r="A44" s="189"/>
      <c r="B44" s="192"/>
      <c r="C44" s="192"/>
      <c r="D44" s="39" t="s">
        <v>18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0"/>
      <c r="U44" s="30"/>
      <c r="V44" s="103">
        <v>0</v>
      </c>
      <c r="W44" s="103">
        <v>0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65"/>
      <c r="AQ44" s="30"/>
      <c r="AR44" s="30"/>
      <c r="AS44" s="30"/>
      <c r="AT44" s="30"/>
      <c r="AU44" s="198"/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30">
        <f t="shared" si="1"/>
        <v>0</v>
      </c>
    </row>
    <row r="45" spans="1:58" s="8" customFormat="1" ht="12" customHeight="1" x14ac:dyDescent="0.2">
      <c r="A45" s="189"/>
      <c r="B45" s="147" t="s">
        <v>151</v>
      </c>
      <c r="C45" s="147" t="s">
        <v>37</v>
      </c>
      <c r="D45" s="39" t="s">
        <v>17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0"/>
      <c r="U45" s="30"/>
      <c r="V45" s="103">
        <v>0</v>
      </c>
      <c r="W45" s="103">
        <v>0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64"/>
      <c r="AQ45" s="193" t="s">
        <v>64</v>
      </c>
      <c r="AR45" s="30"/>
      <c r="AS45" s="30"/>
      <c r="AT45" s="30"/>
      <c r="AU45" s="63"/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30">
        <f t="shared" si="1"/>
        <v>0</v>
      </c>
    </row>
    <row r="46" spans="1:58" s="8" customFormat="1" ht="12" customHeight="1" x14ac:dyDescent="0.2">
      <c r="A46" s="189"/>
      <c r="B46" s="147"/>
      <c r="C46" s="147"/>
      <c r="D46" s="39" t="s">
        <v>18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30"/>
      <c r="U46" s="30"/>
      <c r="V46" s="103">
        <v>0</v>
      </c>
      <c r="W46" s="103">
        <v>0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194"/>
      <c r="AR46" s="30"/>
      <c r="AS46" s="30"/>
      <c r="AT46" s="30"/>
      <c r="AU46" s="63"/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30">
        <f t="shared" si="1"/>
        <v>0</v>
      </c>
    </row>
    <row r="47" spans="1:58" ht="12.75" customHeight="1" x14ac:dyDescent="0.2">
      <c r="A47" s="189"/>
      <c r="B47" s="191" t="s">
        <v>38</v>
      </c>
      <c r="C47" s="191" t="s">
        <v>152</v>
      </c>
      <c r="D47" s="89" t="s">
        <v>17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95">
        <v>0</v>
      </c>
      <c r="W47" s="95">
        <v>0</v>
      </c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59">
        <f t="shared" si="1"/>
        <v>0</v>
      </c>
    </row>
    <row r="48" spans="1:58" x14ac:dyDescent="0.2">
      <c r="A48" s="189"/>
      <c r="B48" s="191"/>
      <c r="C48" s="191"/>
      <c r="D48" s="89" t="s">
        <v>18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95">
        <v>0</v>
      </c>
      <c r="W48" s="95">
        <v>0</v>
      </c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59">
        <f t="shared" si="1"/>
        <v>0</v>
      </c>
    </row>
    <row r="49" spans="1:58" ht="12.75" customHeight="1" x14ac:dyDescent="0.2">
      <c r="A49" s="189"/>
      <c r="B49" s="192" t="s">
        <v>39</v>
      </c>
      <c r="C49" s="192" t="s">
        <v>153</v>
      </c>
      <c r="D49" s="84" t="s">
        <v>17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3"/>
      <c r="U49" s="31"/>
      <c r="V49" s="103">
        <v>0</v>
      </c>
      <c r="W49" s="103">
        <v>0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5"/>
      <c r="AU49" s="29"/>
      <c r="AV49" s="103">
        <v>0</v>
      </c>
      <c r="AW49" s="103">
        <v>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30">
        <f t="shared" si="1"/>
        <v>0</v>
      </c>
    </row>
    <row r="50" spans="1:58" ht="12.75" customHeight="1" x14ac:dyDescent="0.2">
      <c r="A50" s="189"/>
      <c r="B50" s="192"/>
      <c r="C50" s="192"/>
      <c r="D50" s="39" t="s">
        <v>18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3"/>
      <c r="U50" s="31"/>
      <c r="V50" s="103">
        <v>0</v>
      </c>
      <c r="W50" s="103">
        <v>0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5"/>
      <c r="AU50" s="29"/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103">
        <v>0</v>
      </c>
      <c r="BF50" s="30">
        <f t="shared" si="1"/>
        <v>0</v>
      </c>
    </row>
    <row r="51" spans="1:58" ht="12.75" customHeight="1" x14ac:dyDescent="0.2">
      <c r="A51" s="189"/>
      <c r="B51" s="148" t="s">
        <v>40</v>
      </c>
      <c r="C51" s="150" t="s">
        <v>154</v>
      </c>
      <c r="D51" s="75" t="s">
        <v>17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45"/>
      <c r="U51" s="46"/>
      <c r="V51" s="95">
        <v>0</v>
      </c>
      <c r="W51" s="95">
        <v>0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58"/>
      <c r="AU51" s="70"/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30">
        <f t="shared" si="1"/>
        <v>0</v>
      </c>
    </row>
    <row r="52" spans="1:58" x14ac:dyDescent="0.2">
      <c r="A52" s="189"/>
      <c r="B52" s="149"/>
      <c r="C52" s="151"/>
      <c r="D52" s="75" t="s">
        <v>18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46"/>
      <c r="U52" s="46"/>
      <c r="V52" s="95">
        <v>0</v>
      </c>
      <c r="W52" s="95">
        <v>0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5"/>
      <c r="AI52" s="45"/>
      <c r="AJ52" s="45"/>
      <c r="AK52" s="45"/>
      <c r="AL52" s="46"/>
      <c r="AM52" s="45"/>
      <c r="AN52" s="45"/>
      <c r="AO52" s="45"/>
      <c r="AP52" s="45"/>
      <c r="AQ52" s="45"/>
      <c r="AR52" s="45"/>
      <c r="AS52" s="45"/>
      <c r="AT52" s="45"/>
      <c r="AU52" s="70"/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30">
        <f t="shared" si="1"/>
        <v>0</v>
      </c>
    </row>
    <row r="53" spans="1:58" s="8" customFormat="1" ht="12.75" customHeight="1" x14ac:dyDescent="0.2">
      <c r="A53" s="189"/>
      <c r="B53" s="186" t="s">
        <v>41</v>
      </c>
      <c r="C53" s="144" t="s">
        <v>155</v>
      </c>
      <c r="D53" s="84" t="s">
        <v>17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30"/>
      <c r="V53" s="103">
        <v>0</v>
      </c>
      <c r="W53" s="103">
        <v>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29"/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>
        <v>0</v>
      </c>
      <c r="BE53" s="103">
        <v>0</v>
      </c>
      <c r="BF53" s="30">
        <f t="shared" si="1"/>
        <v>0</v>
      </c>
    </row>
    <row r="54" spans="1:58" s="8" customFormat="1" x14ac:dyDescent="0.2">
      <c r="A54" s="189"/>
      <c r="B54" s="187"/>
      <c r="C54" s="145"/>
      <c r="D54" s="39" t="s">
        <v>18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0"/>
      <c r="V54" s="103">
        <v>0</v>
      </c>
      <c r="W54" s="103">
        <v>0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29"/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>
        <v>0</v>
      </c>
      <c r="BB54" s="103">
        <v>0</v>
      </c>
      <c r="BC54" s="103">
        <v>0</v>
      </c>
      <c r="BD54" s="103">
        <v>0</v>
      </c>
      <c r="BE54" s="103">
        <v>0</v>
      </c>
      <c r="BF54" s="30">
        <f t="shared" si="1"/>
        <v>0</v>
      </c>
    </row>
    <row r="55" spans="1:58" ht="12.75" customHeight="1" x14ac:dyDescent="0.2">
      <c r="A55" s="189"/>
      <c r="B55" s="148" t="s">
        <v>156</v>
      </c>
      <c r="C55" s="150" t="s">
        <v>138</v>
      </c>
      <c r="D55" s="75" t="s">
        <v>17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95">
        <v>0</v>
      </c>
      <c r="W55" s="95">
        <v>0</v>
      </c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195" t="s">
        <v>68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59">
        <f t="shared" si="1"/>
        <v>0</v>
      </c>
    </row>
    <row r="56" spans="1:58" x14ac:dyDescent="0.2">
      <c r="A56" s="189"/>
      <c r="B56" s="149"/>
      <c r="C56" s="151"/>
      <c r="D56" s="75" t="s">
        <v>18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95">
        <v>0</v>
      </c>
      <c r="W56" s="95">
        <v>0</v>
      </c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6"/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59">
        <f t="shared" si="1"/>
        <v>0</v>
      </c>
    </row>
    <row r="57" spans="1:58" ht="12.75" customHeight="1" x14ac:dyDescent="0.2">
      <c r="A57" s="189"/>
      <c r="B57" s="192" t="s">
        <v>137</v>
      </c>
      <c r="C57" s="144" t="s">
        <v>140</v>
      </c>
      <c r="D57" s="39" t="s">
        <v>17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93" t="s">
        <v>64</v>
      </c>
      <c r="R57" s="28"/>
      <c r="S57" s="28"/>
      <c r="T57" s="35"/>
      <c r="U57" s="31"/>
      <c r="V57" s="103">
        <v>0</v>
      </c>
      <c r="W57" s="103">
        <v>0</v>
      </c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49"/>
      <c r="AU57" s="33"/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</v>
      </c>
      <c r="BB57" s="103">
        <v>0</v>
      </c>
      <c r="BC57" s="103">
        <v>0</v>
      </c>
      <c r="BD57" s="103">
        <v>0</v>
      </c>
      <c r="BE57" s="103">
        <v>0</v>
      </c>
      <c r="BF57" s="30">
        <f t="shared" si="1"/>
        <v>0</v>
      </c>
    </row>
    <row r="58" spans="1:58" ht="12.75" customHeight="1" x14ac:dyDescent="0.2">
      <c r="A58" s="189"/>
      <c r="B58" s="192"/>
      <c r="C58" s="145"/>
      <c r="D58" s="39" t="s">
        <v>18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94"/>
      <c r="R58" s="28"/>
      <c r="S58" s="28"/>
      <c r="T58" s="35"/>
      <c r="U58" s="31"/>
      <c r="V58" s="103">
        <v>0</v>
      </c>
      <c r="W58" s="103">
        <v>0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49"/>
      <c r="AU58" s="33"/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103">
        <v>0</v>
      </c>
      <c r="BD58" s="103">
        <v>0</v>
      </c>
      <c r="BE58" s="103">
        <v>0</v>
      </c>
      <c r="BF58" s="30">
        <f t="shared" si="1"/>
        <v>0</v>
      </c>
    </row>
    <row r="59" spans="1:58" ht="12.75" customHeight="1" x14ac:dyDescent="0.2">
      <c r="A59" s="189"/>
      <c r="B59" s="84" t="s">
        <v>131</v>
      </c>
      <c r="C59" s="81" t="s">
        <v>133</v>
      </c>
      <c r="D59" s="39" t="s">
        <v>17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06" t="s">
        <v>64</v>
      </c>
      <c r="S59" s="28"/>
      <c r="T59" s="35"/>
      <c r="U59" s="31"/>
      <c r="V59" s="103">
        <v>0</v>
      </c>
      <c r="W59" s="103">
        <v>0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49"/>
      <c r="AU59" s="33"/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30">
        <f t="shared" si="1"/>
        <v>0</v>
      </c>
    </row>
    <row r="60" spans="1:58" x14ac:dyDescent="0.2">
      <c r="A60" s="189"/>
      <c r="B60" s="84" t="s">
        <v>132</v>
      </c>
      <c r="C60" s="81" t="s">
        <v>134</v>
      </c>
      <c r="D60" s="39" t="s">
        <v>17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 t="s">
        <v>107</v>
      </c>
      <c r="T60" s="35" t="s">
        <v>107</v>
      </c>
      <c r="U60" s="31"/>
      <c r="V60" s="103">
        <v>0</v>
      </c>
      <c r="W60" s="103">
        <v>0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104" t="s">
        <v>107</v>
      </c>
      <c r="AS60" s="104" t="s">
        <v>107</v>
      </c>
      <c r="AT60" s="107" t="s">
        <v>64</v>
      </c>
      <c r="AU60" s="33"/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103">
        <v>0</v>
      </c>
      <c r="BD60" s="103">
        <v>0</v>
      </c>
      <c r="BE60" s="103">
        <v>0</v>
      </c>
      <c r="BF60" s="30">
        <f t="shared" si="1"/>
        <v>0</v>
      </c>
    </row>
    <row r="61" spans="1:58" s="8" customFormat="1" ht="21.75" customHeight="1" x14ac:dyDescent="0.2">
      <c r="A61" s="190"/>
      <c r="B61" s="168" t="s">
        <v>59</v>
      </c>
      <c r="C61" s="169"/>
      <c r="D61" s="17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3</v>
      </c>
      <c r="R61" s="9">
        <v>1</v>
      </c>
      <c r="S61" s="9"/>
      <c r="T61" s="9"/>
      <c r="U61" s="9">
        <v>2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>
        <v>5</v>
      </c>
      <c r="AR61" s="9"/>
      <c r="AS61" s="9"/>
      <c r="AT61" s="9">
        <v>1</v>
      </c>
      <c r="AU61" s="9">
        <v>3</v>
      </c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13">
        <f t="shared" si="1"/>
        <v>15</v>
      </c>
    </row>
  </sheetData>
  <mergeCells count="87">
    <mergeCell ref="A7:A61"/>
    <mergeCell ref="B7:B8"/>
    <mergeCell ref="B9:B10"/>
    <mergeCell ref="B11:B12"/>
    <mergeCell ref="C7:C8"/>
    <mergeCell ref="B43:B44"/>
    <mergeCell ref="C43:C44"/>
    <mergeCell ref="C11:C12"/>
    <mergeCell ref="B49:B50"/>
    <mergeCell ref="C49:C50"/>
    <mergeCell ref="C41:C42"/>
    <mergeCell ref="B21:B22"/>
    <mergeCell ref="B55:B56"/>
    <mergeCell ref="B51:B52"/>
    <mergeCell ref="B39:B40"/>
    <mergeCell ref="C39:C40"/>
    <mergeCell ref="B37:B38"/>
    <mergeCell ref="C37:C38"/>
    <mergeCell ref="B35:B36"/>
    <mergeCell ref="C35:C36"/>
    <mergeCell ref="B41:B42"/>
    <mergeCell ref="B31:B32"/>
    <mergeCell ref="C31:C32"/>
    <mergeCell ref="A2:A6"/>
    <mergeCell ref="B23:B24"/>
    <mergeCell ref="B2:B6"/>
    <mergeCell ref="C2:C6"/>
    <mergeCell ref="C9:C10"/>
    <mergeCell ref="B17:B18"/>
    <mergeCell ref="B15:B16"/>
    <mergeCell ref="B33:B34"/>
    <mergeCell ref="C33:C34"/>
    <mergeCell ref="C17:C18"/>
    <mergeCell ref="B19:B20"/>
    <mergeCell ref="C19:C20"/>
    <mergeCell ref="C23:C24"/>
    <mergeCell ref="C29:C30"/>
    <mergeCell ref="AA2:AC2"/>
    <mergeCell ref="B61:D61"/>
    <mergeCell ref="B25:B26"/>
    <mergeCell ref="C25:C26"/>
    <mergeCell ref="B27:B28"/>
    <mergeCell ref="C27:C28"/>
    <mergeCell ref="B13:B14"/>
    <mergeCell ref="C21:C22"/>
    <mergeCell ref="B29:B30"/>
    <mergeCell ref="C51:C52"/>
    <mergeCell ref="B1:BE1"/>
    <mergeCell ref="AE2:AH2"/>
    <mergeCell ref="AJ2:AL2"/>
    <mergeCell ref="F2:H2"/>
    <mergeCell ref="J2:L2"/>
    <mergeCell ref="AN2:AQ2"/>
    <mergeCell ref="AR2:AU2"/>
    <mergeCell ref="AW2:AY2"/>
    <mergeCell ref="AZ2:BD2"/>
    <mergeCell ref="N2:Q2"/>
    <mergeCell ref="C15:C16"/>
    <mergeCell ref="C13:C14"/>
    <mergeCell ref="Q13:Q14"/>
    <mergeCell ref="Q23:Q24"/>
    <mergeCell ref="D2:D6"/>
    <mergeCell ref="E3:BE3"/>
    <mergeCell ref="E5:BE5"/>
    <mergeCell ref="R2:U2"/>
    <mergeCell ref="W2:Y2"/>
    <mergeCell ref="U9:U10"/>
    <mergeCell ref="AQ11:AQ12"/>
    <mergeCell ref="AU15:AU16"/>
    <mergeCell ref="U17:U18"/>
    <mergeCell ref="AQ17:AQ18"/>
    <mergeCell ref="AQ21:AQ22"/>
    <mergeCell ref="B45:B46"/>
    <mergeCell ref="C45:C46"/>
    <mergeCell ref="AQ25:AQ26"/>
    <mergeCell ref="Q27:Q28"/>
    <mergeCell ref="AU43:AU44"/>
    <mergeCell ref="AQ45:AQ46"/>
    <mergeCell ref="Q57:Q58"/>
    <mergeCell ref="AU55:AU56"/>
    <mergeCell ref="B53:B54"/>
    <mergeCell ref="C53:C54"/>
    <mergeCell ref="B57:B58"/>
    <mergeCell ref="C57:C58"/>
    <mergeCell ref="C55:C56"/>
    <mergeCell ref="B47:B48"/>
    <mergeCell ref="C47:C48"/>
  </mergeCells>
  <phoneticPr fontId="4" type="noConversion"/>
  <pageMargins left="0.39370078740157483" right="0.39370078740157483" top="0.39370078740157483" bottom="0.39370078740157483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61"/>
  <sheetViews>
    <sheetView topLeftCell="A13" zoomScale="90" zoomScaleNormal="90" workbookViewId="0">
      <selection activeCell="AL25" sqref="AL25:AN26"/>
    </sheetView>
  </sheetViews>
  <sheetFormatPr defaultRowHeight="12.75" x14ac:dyDescent="0.2"/>
  <cols>
    <col min="1" max="1" width="4.85546875" customWidth="1"/>
    <col min="2" max="2" width="8.5703125" customWidth="1"/>
    <col min="3" max="3" width="26.140625" customWidth="1"/>
    <col min="4" max="4" width="6.140625" customWidth="1"/>
    <col min="5" max="5" width="4.140625" customWidth="1"/>
    <col min="6" max="41" width="3.7109375" customWidth="1"/>
    <col min="42" max="42" width="3.42578125" customWidth="1"/>
    <col min="43" max="56" width="3.7109375" customWidth="1"/>
    <col min="57" max="57" width="4.42578125" customWidth="1"/>
    <col min="58" max="58" width="4.5703125" style="8" customWidth="1"/>
    <col min="59" max="61" width="2.7109375" customWidth="1"/>
  </cols>
  <sheetData>
    <row r="2" spans="1:58" ht="69.75" customHeight="1" x14ac:dyDescent="0.2">
      <c r="A2" s="162" t="s">
        <v>0</v>
      </c>
      <c r="B2" s="162" t="s">
        <v>1</v>
      </c>
      <c r="C2" s="162" t="s">
        <v>2</v>
      </c>
      <c r="D2" s="162" t="s">
        <v>3</v>
      </c>
      <c r="E2" s="3" t="s">
        <v>53</v>
      </c>
      <c r="F2" s="159" t="s">
        <v>26</v>
      </c>
      <c r="G2" s="160"/>
      <c r="H2" s="161"/>
      <c r="I2" s="3" t="s">
        <v>54</v>
      </c>
      <c r="J2" s="159" t="s">
        <v>4</v>
      </c>
      <c r="K2" s="160"/>
      <c r="L2" s="160"/>
      <c r="M2" s="3" t="s">
        <v>61</v>
      </c>
      <c r="N2" s="155" t="s">
        <v>5</v>
      </c>
      <c r="O2" s="155"/>
      <c r="P2" s="155"/>
      <c r="Q2" s="155"/>
      <c r="R2" s="155" t="s">
        <v>6</v>
      </c>
      <c r="S2" s="155"/>
      <c r="T2" s="155"/>
      <c r="U2" s="155"/>
      <c r="V2" s="3" t="s">
        <v>55</v>
      </c>
      <c r="W2" s="155" t="s">
        <v>7</v>
      </c>
      <c r="X2" s="155"/>
      <c r="Y2" s="155"/>
      <c r="Z2" s="4" t="s">
        <v>62</v>
      </c>
      <c r="AA2" s="155" t="s">
        <v>8</v>
      </c>
      <c r="AB2" s="155"/>
      <c r="AC2" s="155"/>
      <c r="AD2" s="4" t="s">
        <v>63</v>
      </c>
      <c r="AE2" s="155" t="s">
        <v>9</v>
      </c>
      <c r="AF2" s="155"/>
      <c r="AG2" s="155"/>
      <c r="AH2" s="155"/>
      <c r="AI2" s="3" t="s">
        <v>56</v>
      </c>
      <c r="AJ2" s="155" t="s">
        <v>10</v>
      </c>
      <c r="AK2" s="155"/>
      <c r="AL2" s="155"/>
      <c r="AM2" s="3" t="s">
        <v>57</v>
      </c>
      <c r="AN2" s="155" t="s">
        <v>11</v>
      </c>
      <c r="AO2" s="155"/>
      <c r="AP2" s="155"/>
      <c r="AQ2" s="155"/>
      <c r="AR2" s="155" t="s">
        <v>12</v>
      </c>
      <c r="AS2" s="155"/>
      <c r="AT2" s="155"/>
      <c r="AU2" s="155"/>
      <c r="AV2" s="3" t="s">
        <v>60</v>
      </c>
      <c r="AW2" s="155" t="s">
        <v>13</v>
      </c>
      <c r="AX2" s="155"/>
      <c r="AY2" s="155"/>
      <c r="AZ2" s="155" t="s">
        <v>14</v>
      </c>
      <c r="BA2" s="155"/>
      <c r="BB2" s="155"/>
      <c r="BC2" s="155"/>
      <c r="BD2" s="155"/>
      <c r="BE2" s="4"/>
      <c r="BF2" s="156" t="s">
        <v>27</v>
      </c>
    </row>
    <row r="3" spans="1:58" x14ac:dyDescent="0.2">
      <c r="A3" s="163"/>
      <c r="B3" s="163"/>
      <c r="C3" s="163"/>
      <c r="D3" s="163"/>
      <c r="E3" s="152" t="s">
        <v>15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  <c r="BF3" s="157"/>
    </row>
    <row r="4" spans="1:58" x14ac:dyDescent="0.2">
      <c r="A4" s="163"/>
      <c r="B4" s="163"/>
      <c r="C4" s="163"/>
      <c r="D4" s="163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57"/>
    </row>
    <row r="5" spans="1:58" x14ac:dyDescent="0.2">
      <c r="A5" s="163"/>
      <c r="B5" s="163"/>
      <c r="C5" s="163"/>
      <c r="D5" s="163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157"/>
    </row>
    <row r="6" spans="1:58" x14ac:dyDescent="0.2">
      <c r="A6" s="164"/>
      <c r="B6" s="164"/>
      <c r="C6" s="164"/>
      <c r="D6" s="16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36">
        <v>11</v>
      </c>
      <c r="P6" s="36">
        <v>12</v>
      </c>
      <c r="Q6" s="36">
        <v>13</v>
      </c>
      <c r="R6" s="36">
        <v>14</v>
      </c>
      <c r="S6" s="36">
        <v>15</v>
      </c>
      <c r="T6" s="36">
        <v>16</v>
      </c>
      <c r="U6" s="36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36">
        <v>39</v>
      </c>
      <c r="AR6" s="36">
        <v>40</v>
      </c>
      <c r="AS6" s="36">
        <v>41</v>
      </c>
      <c r="AT6" s="36">
        <v>42</v>
      </c>
      <c r="AU6" s="36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  <c r="BF6" s="158"/>
    </row>
    <row r="7" spans="1:58" x14ac:dyDescent="0.2">
      <c r="A7" s="83"/>
      <c r="B7" s="148" t="s">
        <v>76</v>
      </c>
      <c r="C7" s="148" t="s">
        <v>75</v>
      </c>
      <c r="D7" s="75" t="s">
        <v>17</v>
      </c>
      <c r="E7" s="114">
        <f>SUM(E9)</f>
        <v>0</v>
      </c>
      <c r="F7" s="114">
        <f t="shared" ref="F7:T7" si="0">SUM(F9)</f>
        <v>0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3" t="s">
        <v>96</v>
      </c>
      <c r="V7" s="46">
        <v>0</v>
      </c>
      <c r="W7" s="46">
        <v>0</v>
      </c>
      <c r="X7" s="114">
        <f t="shared" ref="X7:BE7" si="1">SUM(X9)</f>
        <v>4</v>
      </c>
      <c r="Y7" s="114">
        <f t="shared" si="1"/>
        <v>4</v>
      </c>
      <c r="Z7" s="114">
        <f t="shared" si="1"/>
        <v>4</v>
      </c>
      <c r="AA7" s="114">
        <f t="shared" si="1"/>
        <v>4</v>
      </c>
      <c r="AB7" s="114">
        <f t="shared" si="1"/>
        <v>4</v>
      </c>
      <c r="AC7" s="114">
        <f t="shared" si="1"/>
        <v>4</v>
      </c>
      <c r="AD7" s="114">
        <f t="shared" si="1"/>
        <v>4</v>
      </c>
      <c r="AE7" s="114">
        <f t="shared" si="1"/>
        <v>4</v>
      </c>
      <c r="AF7" s="114">
        <f t="shared" si="1"/>
        <v>4</v>
      </c>
      <c r="AG7" s="114">
        <f t="shared" si="1"/>
        <v>4</v>
      </c>
      <c r="AH7" s="114">
        <f t="shared" si="1"/>
        <v>4</v>
      </c>
      <c r="AI7" s="114">
        <f t="shared" si="1"/>
        <v>4</v>
      </c>
      <c r="AJ7" s="114">
        <f t="shared" si="1"/>
        <v>4</v>
      </c>
      <c r="AK7" s="114">
        <f t="shared" si="1"/>
        <v>4</v>
      </c>
      <c r="AL7" s="114">
        <f t="shared" si="1"/>
        <v>4</v>
      </c>
      <c r="AM7" s="114">
        <f t="shared" si="1"/>
        <v>5</v>
      </c>
      <c r="AN7" s="114">
        <f t="shared" si="1"/>
        <v>5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 t="s">
        <v>96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20">
        <f t="shared" ref="BF7:BF12" si="2">SUM(E7:BE7)</f>
        <v>70</v>
      </c>
    </row>
    <row r="8" spans="1:58" x14ac:dyDescent="0.2">
      <c r="A8" s="83"/>
      <c r="B8" s="149"/>
      <c r="C8" s="149"/>
      <c r="D8" s="75" t="s">
        <v>18</v>
      </c>
      <c r="E8" s="114">
        <f>SUM(E10)</f>
        <v>0</v>
      </c>
      <c r="F8" s="114">
        <f t="shared" ref="F8:T8" si="3">SUM(F10)</f>
        <v>0</v>
      </c>
      <c r="G8" s="114">
        <f t="shared" si="3"/>
        <v>0</v>
      </c>
      <c r="H8" s="114">
        <f t="shared" si="3"/>
        <v>0</v>
      </c>
      <c r="I8" s="114">
        <f t="shared" si="3"/>
        <v>0</v>
      </c>
      <c r="J8" s="114">
        <f t="shared" si="3"/>
        <v>0</v>
      </c>
      <c r="K8" s="114">
        <f t="shared" si="3"/>
        <v>0</v>
      </c>
      <c r="L8" s="114">
        <f t="shared" si="3"/>
        <v>0</v>
      </c>
      <c r="M8" s="114">
        <f t="shared" si="3"/>
        <v>0</v>
      </c>
      <c r="N8" s="114">
        <f t="shared" si="3"/>
        <v>0</v>
      </c>
      <c r="O8" s="114">
        <f t="shared" si="3"/>
        <v>0</v>
      </c>
      <c r="P8" s="114">
        <f t="shared" si="3"/>
        <v>0</v>
      </c>
      <c r="Q8" s="114">
        <f t="shared" si="3"/>
        <v>0</v>
      </c>
      <c r="R8" s="114">
        <f t="shared" si="3"/>
        <v>0</v>
      </c>
      <c r="S8" s="114">
        <f t="shared" si="3"/>
        <v>0</v>
      </c>
      <c r="T8" s="114">
        <f t="shared" si="3"/>
        <v>0</v>
      </c>
      <c r="U8" s="113" t="s">
        <v>96</v>
      </c>
      <c r="V8" s="46">
        <v>0</v>
      </c>
      <c r="W8" s="46">
        <v>0</v>
      </c>
      <c r="X8" s="114">
        <f t="shared" ref="X8:BE8" si="4">SUM(X10)</f>
        <v>2</v>
      </c>
      <c r="Y8" s="114">
        <f t="shared" si="4"/>
        <v>2</v>
      </c>
      <c r="Z8" s="114">
        <f t="shared" si="4"/>
        <v>2</v>
      </c>
      <c r="AA8" s="114">
        <f t="shared" si="4"/>
        <v>2</v>
      </c>
      <c r="AB8" s="114">
        <f t="shared" si="4"/>
        <v>2</v>
      </c>
      <c r="AC8" s="114">
        <f t="shared" si="4"/>
        <v>2</v>
      </c>
      <c r="AD8" s="114">
        <f t="shared" si="4"/>
        <v>2</v>
      </c>
      <c r="AE8" s="114">
        <f t="shared" si="4"/>
        <v>2</v>
      </c>
      <c r="AF8" s="114">
        <f t="shared" si="4"/>
        <v>2</v>
      </c>
      <c r="AG8" s="114">
        <f t="shared" si="4"/>
        <v>2</v>
      </c>
      <c r="AH8" s="114">
        <f t="shared" si="4"/>
        <v>2</v>
      </c>
      <c r="AI8" s="114">
        <f t="shared" si="4"/>
        <v>2</v>
      </c>
      <c r="AJ8" s="114">
        <f t="shared" si="4"/>
        <v>2</v>
      </c>
      <c r="AK8" s="114">
        <f t="shared" si="4"/>
        <v>2</v>
      </c>
      <c r="AL8" s="114">
        <f t="shared" si="4"/>
        <v>2</v>
      </c>
      <c r="AM8" s="114">
        <f t="shared" si="4"/>
        <v>2.5</v>
      </c>
      <c r="AN8" s="114">
        <f t="shared" si="4"/>
        <v>2.5</v>
      </c>
      <c r="AO8" s="114">
        <f t="shared" si="4"/>
        <v>0</v>
      </c>
      <c r="AP8" s="114">
        <f t="shared" si="4"/>
        <v>0</v>
      </c>
      <c r="AQ8" s="114">
        <f t="shared" si="4"/>
        <v>0</v>
      </c>
      <c r="AR8" s="114">
        <f t="shared" si="4"/>
        <v>0</v>
      </c>
      <c r="AS8" s="114">
        <f t="shared" si="4"/>
        <v>0</v>
      </c>
      <c r="AT8" s="114">
        <f t="shared" si="4"/>
        <v>0</v>
      </c>
      <c r="AU8" s="114">
        <f t="shared" si="4"/>
        <v>0</v>
      </c>
      <c r="AV8" s="114" t="s">
        <v>96</v>
      </c>
      <c r="AW8" s="114">
        <f t="shared" si="4"/>
        <v>0</v>
      </c>
      <c r="AX8" s="114">
        <f t="shared" si="4"/>
        <v>0</v>
      </c>
      <c r="AY8" s="114">
        <f t="shared" si="4"/>
        <v>0</v>
      </c>
      <c r="AZ8" s="114">
        <f t="shared" si="4"/>
        <v>0</v>
      </c>
      <c r="BA8" s="114">
        <f t="shared" si="4"/>
        <v>0</v>
      </c>
      <c r="BB8" s="114">
        <f t="shared" si="4"/>
        <v>0</v>
      </c>
      <c r="BC8" s="114">
        <f t="shared" si="4"/>
        <v>0</v>
      </c>
      <c r="BD8" s="114">
        <f t="shared" si="4"/>
        <v>0</v>
      </c>
      <c r="BE8" s="114">
        <f t="shared" si="4"/>
        <v>0</v>
      </c>
      <c r="BF8" s="20">
        <f t="shared" si="2"/>
        <v>35</v>
      </c>
    </row>
    <row r="9" spans="1:58" x14ac:dyDescent="0.2">
      <c r="A9" s="83"/>
      <c r="B9" s="205" t="s">
        <v>110</v>
      </c>
      <c r="C9" s="205" t="s">
        <v>173</v>
      </c>
      <c r="D9" s="39" t="s">
        <v>17</v>
      </c>
      <c r="E9" s="7"/>
      <c r="F9" s="7"/>
      <c r="G9" s="7"/>
      <c r="H9" s="7"/>
      <c r="I9" s="7"/>
      <c r="J9" s="7"/>
      <c r="K9" s="7"/>
      <c r="L9" s="7"/>
      <c r="M9" s="91" t="s">
        <v>97</v>
      </c>
      <c r="N9" s="91" t="s">
        <v>97</v>
      </c>
      <c r="O9" s="91" t="s">
        <v>97</v>
      </c>
      <c r="P9" s="91" t="s">
        <v>97</v>
      </c>
      <c r="Q9" s="91" t="s">
        <v>97</v>
      </c>
      <c r="R9" s="91" t="s">
        <v>97</v>
      </c>
      <c r="S9" s="91" t="s">
        <v>97</v>
      </c>
      <c r="T9" s="110" t="s">
        <v>97</v>
      </c>
      <c r="U9" s="109" t="s">
        <v>96</v>
      </c>
      <c r="V9" s="11">
        <v>0</v>
      </c>
      <c r="W9" s="11">
        <v>0</v>
      </c>
      <c r="X9" s="120">
        <v>4</v>
      </c>
      <c r="Y9" s="120">
        <v>4</v>
      </c>
      <c r="Z9" s="120">
        <v>4</v>
      </c>
      <c r="AA9" s="120">
        <v>4</v>
      </c>
      <c r="AB9" s="120">
        <v>4</v>
      </c>
      <c r="AC9" s="120">
        <v>4</v>
      </c>
      <c r="AD9" s="120">
        <v>4</v>
      </c>
      <c r="AE9" s="120">
        <v>4</v>
      </c>
      <c r="AF9" s="120">
        <v>4</v>
      </c>
      <c r="AG9" s="120">
        <v>4</v>
      </c>
      <c r="AH9" s="120">
        <v>4</v>
      </c>
      <c r="AI9" s="120">
        <v>4</v>
      </c>
      <c r="AJ9" s="120">
        <v>4</v>
      </c>
      <c r="AK9" s="120">
        <v>4</v>
      </c>
      <c r="AL9" s="136">
        <v>4</v>
      </c>
      <c r="AM9" s="136">
        <v>5</v>
      </c>
      <c r="AN9" s="136">
        <v>5</v>
      </c>
      <c r="AO9" s="111" t="s">
        <v>97</v>
      </c>
      <c r="AP9" s="111" t="s">
        <v>97</v>
      </c>
      <c r="AQ9" s="111" t="s">
        <v>97</v>
      </c>
      <c r="AR9" s="111" t="s">
        <v>97</v>
      </c>
      <c r="AS9" s="111" t="s">
        <v>97</v>
      </c>
      <c r="AT9" s="111" t="s">
        <v>97</v>
      </c>
      <c r="AU9" s="111" t="s">
        <v>97</v>
      </c>
      <c r="AV9" s="109" t="s">
        <v>96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24">
        <f t="shared" si="2"/>
        <v>70</v>
      </c>
    </row>
    <row r="10" spans="1:58" x14ac:dyDescent="0.2">
      <c r="A10" s="83"/>
      <c r="B10" s="206"/>
      <c r="C10" s="206"/>
      <c r="D10" s="39" t="s">
        <v>18</v>
      </c>
      <c r="E10" s="7"/>
      <c r="F10" s="7"/>
      <c r="G10" s="7"/>
      <c r="H10" s="7"/>
      <c r="I10" s="7"/>
      <c r="J10" s="7"/>
      <c r="K10" s="7"/>
      <c r="L10" s="7"/>
      <c r="M10" s="91" t="s">
        <v>97</v>
      </c>
      <c r="N10" s="91" t="s">
        <v>97</v>
      </c>
      <c r="O10" s="91" t="s">
        <v>97</v>
      </c>
      <c r="P10" s="91" t="s">
        <v>97</v>
      </c>
      <c r="Q10" s="91" t="s">
        <v>97</v>
      </c>
      <c r="R10" s="91" t="s">
        <v>97</v>
      </c>
      <c r="S10" s="91" t="s">
        <v>97</v>
      </c>
      <c r="T10" s="110" t="s">
        <v>97</v>
      </c>
      <c r="U10" s="109" t="s">
        <v>96</v>
      </c>
      <c r="V10" s="11">
        <v>0</v>
      </c>
      <c r="W10" s="11">
        <v>0</v>
      </c>
      <c r="X10" s="120">
        <v>2</v>
      </c>
      <c r="Y10" s="120">
        <v>2</v>
      </c>
      <c r="Z10" s="120">
        <v>2</v>
      </c>
      <c r="AA10" s="120">
        <v>2</v>
      </c>
      <c r="AB10" s="120">
        <v>2</v>
      </c>
      <c r="AC10" s="120">
        <v>2</v>
      </c>
      <c r="AD10" s="120">
        <v>2</v>
      </c>
      <c r="AE10" s="120">
        <v>2</v>
      </c>
      <c r="AF10" s="120">
        <v>2</v>
      </c>
      <c r="AG10" s="120">
        <v>2</v>
      </c>
      <c r="AH10" s="120">
        <v>2</v>
      </c>
      <c r="AI10" s="120">
        <v>2</v>
      </c>
      <c r="AJ10" s="120">
        <v>2</v>
      </c>
      <c r="AK10" s="120">
        <v>2</v>
      </c>
      <c r="AL10" s="136">
        <v>2</v>
      </c>
      <c r="AM10" s="136">
        <v>2.5</v>
      </c>
      <c r="AN10" s="136">
        <v>2.5</v>
      </c>
      <c r="AO10" s="111" t="s">
        <v>97</v>
      </c>
      <c r="AP10" s="111" t="s">
        <v>97</v>
      </c>
      <c r="AQ10" s="111" t="s">
        <v>97</v>
      </c>
      <c r="AR10" s="111" t="s">
        <v>97</v>
      </c>
      <c r="AS10" s="111" t="s">
        <v>97</v>
      </c>
      <c r="AT10" s="111" t="s">
        <v>97</v>
      </c>
      <c r="AU10" s="111" t="s">
        <v>97</v>
      </c>
      <c r="AV10" s="109" t="s">
        <v>96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24">
        <f t="shared" si="2"/>
        <v>35</v>
      </c>
    </row>
    <row r="11" spans="1:58" s="8" customFormat="1" ht="12.75" customHeight="1" x14ac:dyDescent="0.2">
      <c r="A11" s="189"/>
      <c r="B11" s="191" t="s">
        <v>30</v>
      </c>
      <c r="C11" s="191" t="s">
        <v>43</v>
      </c>
      <c r="D11" s="75" t="s">
        <v>17</v>
      </c>
      <c r="E11" s="59">
        <f>SUM(E13,E15,E17,E19)</f>
        <v>16</v>
      </c>
      <c r="F11" s="59">
        <f t="shared" ref="F11:L11" si="5">SUM(F13,F15,F17,F19)</f>
        <v>16</v>
      </c>
      <c r="G11" s="59">
        <f t="shared" si="5"/>
        <v>16</v>
      </c>
      <c r="H11" s="59">
        <f t="shared" si="5"/>
        <v>16</v>
      </c>
      <c r="I11" s="59">
        <f t="shared" si="5"/>
        <v>16</v>
      </c>
      <c r="J11" s="59">
        <f t="shared" si="5"/>
        <v>16</v>
      </c>
      <c r="K11" s="59">
        <f t="shared" si="5"/>
        <v>16</v>
      </c>
      <c r="L11" s="59">
        <f t="shared" si="5"/>
        <v>16</v>
      </c>
      <c r="M11" s="59">
        <f t="shared" ref="M11:R11" si="6">SUM(M13,M15,M17)</f>
        <v>0</v>
      </c>
      <c r="N11" s="59">
        <f t="shared" si="6"/>
        <v>0</v>
      </c>
      <c r="O11" s="59">
        <f t="shared" si="6"/>
        <v>0</v>
      </c>
      <c r="P11" s="59">
        <f t="shared" si="6"/>
        <v>0</v>
      </c>
      <c r="Q11" s="59">
        <f t="shared" si="6"/>
        <v>0</v>
      </c>
      <c r="R11" s="59">
        <f t="shared" si="6"/>
        <v>0</v>
      </c>
      <c r="S11" s="59">
        <f t="shared" ref="S11:BE11" si="7">SUM(S13,S15)</f>
        <v>0</v>
      </c>
      <c r="T11" s="59">
        <f t="shared" si="7"/>
        <v>0</v>
      </c>
      <c r="U11" s="59" t="s">
        <v>96</v>
      </c>
      <c r="V11" s="59">
        <f t="shared" si="7"/>
        <v>0</v>
      </c>
      <c r="W11" s="59">
        <f t="shared" si="7"/>
        <v>0</v>
      </c>
      <c r="X11" s="59">
        <f t="shared" ref="X11:AN12" si="8">SUM(X13,X15,X17,X19)</f>
        <v>4</v>
      </c>
      <c r="Y11" s="59">
        <f t="shared" si="8"/>
        <v>4</v>
      </c>
      <c r="Z11" s="59">
        <f t="shared" si="8"/>
        <v>4</v>
      </c>
      <c r="AA11" s="59">
        <f t="shared" si="8"/>
        <v>4</v>
      </c>
      <c r="AB11" s="59">
        <f t="shared" si="8"/>
        <v>4</v>
      </c>
      <c r="AC11" s="59">
        <f t="shared" si="8"/>
        <v>4</v>
      </c>
      <c r="AD11" s="59">
        <f t="shared" si="8"/>
        <v>4</v>
      </c>
      <c r="AE11" s="59">
        <f t="shared" si="8"/>
        <v>4</v>
      </c>
      <c r="AF11" s="59">
        <f t="shared" si="8"/>
        <v>4</v>
      </c>
      <c r="AG11" s="59">
        <f t="shared" si="8"/>
        <v>4</v>
      </c>
      <c r="AH11" s="59">
        <f t="shared" si="8"/>
        <v>4</v>
      </c>
      <c r="AI11" s="59">
        <f t="shared" si="8"/>
        <v>4</v>
      </c>
      <c r="AJ11" s="59">
        <f t="shared" si="8"/>
        <v>4</v>
      </c>
      <c r="AK11" s="59">
        <f t="shared" si="8"/>
        <v>4</v>
      </c>
      <c r="AL11" s="59">
        <f t="shared" si="8"/>
        <v>4</v>
      </c>
      <c r="AM11" s="59">
        <f t="shared" si="8"/>
        <v>4</v>
      </c>
      <c r="AN11" s="59">
        <f t="shared" si="8"/>
        <v>4</v>
      </c>
      <c r="AO11" s="59">
        <f t="shared" si="7"/>
        <v>0</v>
      </c>
      <c r="AP11" s="59">
        <f t="shared" si="7"/>
        <v>0</v>
      </c>
      <c r="AQ11" s="59">
        <f t="shared" si="7"/>
        <v>0</v>
      </c>
      <c r="AR11" s="59">
        <f t="shared" si="7"/>
        <v>0</v>
      </c>
      <c r="AS11" s="59">
        <f t="shared" si="7"/>
        <v>0</v>
      </c>
      <c r="AT11" s="59">
        <f t="shared" si="7"/>
        <v>0</v>
      </c>
      <c r="AU11" s="59">
        <f t="shared" si="7"/>
        <v>0</v>
      </c>
      <c r="AV11" s="59" t="s">
        <v>96</v>
      </c>
      <c r="AW11" s="59">
        <f t="shared" si="7"/>
        <v>0</v>
      </c>
      <c r="AX11" s="59">
        <f t="shared" si="7"/>
        <v>0</v>
      </c>
      <c r="AY11" s="59">
        <f t="shared" si="7"/>
        <v>0</v>
      </c>
      <c r="AZ11" s="59">
        <f t="shared" si="7"/>
        <v>0</v>
      </c>
      <c r="BA11" s="59">
        <f t="shared" si="7"/>
        <v>0</v>
      </c>
      <c r="BB11" s="59">
        <f t="shared" si="7"/>
        <v>0</v>
      </c>
      <c r="BC11" s="59">
        <f t="shared" si="7"/>
        <v>0</v>
      </c>
      <c r="BD11" s="59">
        <f t="shared" si="7"/>
        <v>0</v>
      </c>
      <c r="BE11" s="59">
        <f t="shared" si="7"/>
        <v>0</v>
      </c>
      <c r="BF11" s="87">
        <f t="shared" si="2"/>
        <v>196</v>
      </c>
    </row>
    <row r="12" spans="1:58" s="8" customFormat="1" x14ac:dyDescent="0.2">
      <c r="A12" s="189"/>
      <c r="B12" s="191"/>
      <c r="C12" s="191"/>
      <c r="D12" s="75" t="s">
        <v>18</v>
      </c>
      <c r="E12" s="87">
        <f>SUM(E14,E16,E18,E20)</f>
        <v>7.5</v>
      </c>
      <c r="F12" s="87">
        <f t="shared" ref="F12:L12" si="9">SUM(F14,F16,F18,F20)</f>
        <v>7.5</v>
      </c>
      <c r="G12" s="87">
        <f t="shared" si="9"/>
        <v>7.5</v>
      </c>
      <c r="H12" s="87">
        <f t="shared" si="9"/>
        <v>7.5</v>
      </c>
      <c r="I12" s="87">
        <f t="shared" si="9"/>
        <v>6.5</v>
      </c>
      <c r="J12" s="87">
        <f t="shared" si="9"/>
        <v>6.5</v>
      </c>
      <c r="K12" s="87">
        <f t="shared" si="9"/>
        <v>6.5</v>
      </c>
      <c r="L12" s="87">
        <f t="shared" si="9"/>
        <v>6.5</v>
      </c>
      <c r="M12" s="87">
        <f t="shared" ref="M12:R12" si="10">SUM(M14,M16,M18)</f>
        <v>0</v>
      </c>
      <c r="N12" s="87">
        <f t="shared" si="10"/>
        <v>0</v>
      </c>
      <c r="O12" s="87">
        <f t="shared" si="10"/>
        <v>0</v>
      </c>
      <c r="P12" s="87">
        <f t="shared" si="10"/>
        <v>0</v>
      </c>
      <c r="Q12" s="87">
        <f t="shared" si="10"/>
        <v>0</v>
      </c>
      <c r="R12" s="87">
        <f t="shared" si="10"/>
        <v>0</v>
      </c>
      <c r="S12" s="87">
        <f t="shared" ref="S12:BE12" si="11">SUM(S14,S16)</f>
        <v>0</v>
      </c>
      <c r="T12" s="87">
        <f t="shared" si="11"/>
        <v>0</v>
      </c>
      <c r="U12" s="87" t="s">
        <v>96</v>
      </c>
      <c r="V12" s="87">
        <f t="shared" si="11"/>
        <v>0</v>
      </c>
      <c r="W12" s="87">
        <f t="shared" si="11"/>
        <v>0</v>
      </c>
      <c r="X12" s="87">
        <f t="shared" si="8"/>
        <v>2</v>
      </c>
      <c r="Y12" s="87">
        <f t="shared" si="8"/>
        <v>2</v>
      </c>
      <c r="Z12" s="87">
        <f t="shared" si="8"/>
        <v>2</v>
      </c>
      <c r="AA12" s="87">
        <f t="shared" si="8"/>
        <v>2</v>
      </c>
      <c r="AB12" s="87">
        <f t="shared" si="8"/>
        <v>2</v>
      </c>
      <c r="AC12" s="87">
        <f t="shared" si="8"/>
        <v>2</v>
      </c>
      <c r="AD12" s="87">
        <f t="shared" si="8"/>
        <v>2</v>
      </c>
      <c r="AE12" s="87">
        <f t="shared" si="8"/>
        <v>2</v>
      </c>
      <c r="AF12" s="87">
        <f t="shared" si="8"/>
        <v>2</v>
      </c>
      <c r="AG12" s="87">
        <f t="shared" si="8"/>
        <v>2</v>
      </c>
      <c r="AH12" s="87">
        <f t="shared" si="8"/>
        <v>2</v>
      </c>
      <c r="AI12" s="87">
        <f t="shared" si="8"/>
        <v>2</v>
      </c>
      <c r="AJ12" s="87">
        <f t="shared" si="8"/>
        <v>2</v>
      </c>
      <c r="AK12" s="87">
        <f t="shared" si="8"/>
        <v>2</v>
      </c>
      <c r="AL12" s="87">
        <f t="shared" si="8"/>
        <v>2</v>
      </c>
      <c r="AM12" s="87">
        <f t="shared" si="8"/>
        <v>2</v>
      </c>
      <c r="AN12" s="87">
        <f t="shared" si="8"/>
        <v>2</v>
      </c>
      <c r="AO12" s="87">
        <f t="shared" si="11"/>
        <v>0</v>
      </c>
      <c r="AP12" s="87">
        <f t="shared" si="11"/>
        <v>0</v>
      </c>
      <c r="AQ12" s="87">
        <f t="shared" si="11"/>
        <v>0</v>
      </c>
      <c r="AR12" s="87">
        <f t="shared" si="11"/>
        <v>0</v>
      </c>
      <c r="AS12" s="87">
        <f t="shared" si="11"/>
        <v>0</v>
      </c>
      <c r="AT12" s="87">
        <f t="shared" si="11"/>
        <v>0</v>
      </c>
      <c r="AU12" s="87">
        <f t="shared" si="11"/>
        <v>0</v>
      </c>
      <c r="AV12" s="87" t="s">
        <v>96</v>
      </c>
      <c r="AW12" s="87">
        <f t="shared" si="11"/>
        <v>0</v>
      </c>
      <c r="AX12" s="87">
        <f t="shared" si="11"/>
        <v>0</v>
      </c>
      <c r="AY12" s="87">
        <f t="shared" si="11"/>
        <v>0</v>
      </c>
      <c r="AZ12" s="87">
        <f t="shared" si="11"/>
        <v>0</v>
      </c>
      <c r="BA12" s="87">
        <f t="shared" si="11"/>
        <v>0</v>
      </c>
      <c r="BB12" s="87">
        <f t="shared" si="11"/>
        <v>0</v>
      </c>
      <c r="BC12" s="87">
        <f t="shared" si="11"/>
        <v>0</v>
      </c>
      <c r="BD12" s="87">
        <f t="shared" si="11"/>
        <v>0</v>
      </c>
      <c r="BE12" s="87">
        <f t="shared" si="11"/>
        <v>0</v>
      </c>
      <c r="BF12" s="87">
        <f t="shared" si="2"/>
        <v>90</v>
      </c>
    </row>
    <row r="13" spans="1:58" x14ac:dyDescent="0.2">
      <c r="A13" s="189"/>
      <c r="B13" s="147" t="s">
        <v>91</v>
      </c>
      <c r="C13" s="147" t="s">
        <v>92</v>
      </c>
      <c r="D13" s="39" t="s">
        <v>17</v>
      </c>
      <c r="E13" s="33">
        <v>6</v>
      </c>
      <c r="F13" s="33">
        <v>6</v>
      </c>
      <c r="G13" s="33">
        <v>6</v>
      </c>
      <c r="H13" s="33">
        <v>6</v>
      </c>
      <c r="I13" s="33">
        <v>6</v>
      </c>
      <c r="J13" s="33">
        <v>6</v>
      </c>
      <c r="K13" s="33">
        <v>6</v>
      </c>
      <c r="L13" s="33">
        <v>6</v>
      </c>
      <c r="M13" s="91" t="s">
        <v>97</v>
      </c>
      <c r="N13" s="91" t="s">
        <v>97</v>
      </c>
      <c r="O13" s="91" t="s">
        <v>97</v>
      </c>
      <c r="P13" s="91" t="s">
        <v>97</v>
      </c>
      <c r="Q13" s="91" t="s">
        <v>97</v>
      </c>
      <c r="R13" s="91" t="s">
        <v>97</v>
      </c>
      <c r="S13" s="91" t="s">
        <v>97</v>
      </c>
      <c r="T13" s="110" t="s">
        <v>97</v>
      </c>
      <c r="U13" s="109" t="s">
        <v>96</v>
      </c>
      <c r="V13" s="11">
        <v>0</v>
      </c>
      <c r="W13" s="11">
        <v>0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111" t="s">
        <v>97</v>
      </c>
      <c r="AP13" s="111" t="s">
        <v>97</v>
      </c>
      <c r="AQ13" s="111" t="s">
        <v>97</v>
      </c>
      <c r="AR13" s="111" t="s">
        <v>97</v>
      </c>
      <c r="AS13" s="111" t="s">
        <v>97</v>
      </c>
      <c r="AT13" s="111" t="s">
        <v>97</v>
      </c>
      <c r="AU13" s="111" t="s">
        <v>97</v>
      </c>
      <c r="AV13" s="109" t="s">
        <v>96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0">
        <f t="shared" ref="BF13:BF46" si="12">SUM(E13:BE13)</f>
        <v>48</v>
      </c>
    </row>
    <row r="14" spans="1:58" x14ac:dyDescent="0.2">
      <c r="A14" s="189"/>
      <c r="B14" s="147"/>
      <c r="C14" s="147"/>
      <c r="D14" s="39" t="s">
        <v>18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91" t="s">
        <v>97</v>
      </c>
      <c r="N14" s="91" t="s">
        <v>97</v>
      </c>
      <c r="O14" s="91" t="s">
        <v>97</v>
      </c>
      <c r="P14" s="91" t="s">
        <v>97</v>
      </c>
      <c r="Q14" s="91" t="s">
        <v>97</v>
      </c>
      <c r="R14" s="91" t="s">
        <v>97</v>
      </c>
      <c r="S14" s="91" t="s">
        <v>97</v>
      </c>
      <c r="T14" s="110" t="s">
        <v>97</v>
      </c>
      <c r="U14" s="109" t="s">
        <v>96</v>
      </c>
      <c r="V14" s="11">
        <v>0</v>
      </c>
      <c r="W14" s="11">
        <v>0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111" t="s">
        <v>97</v>
      </c>
      <c r="AP14" s="111" t="s">
        <v>97</v>
      </c>
      <c r="AQ14" s="111" t="s">
        <v>97</v>
      </c>
      <c r="AR14" s="111" t="s">
        <v>97</v>
      </c>
      <c r="AS14" s="111" t="s">
        <v>97</v>
      </c>
      <c r="AT14" s="111" t="s">
        <v>97</v>
      </c>
      <c r="AU14" s="111" t="s">
        <v>97</v>
      </c>
      <c r="AV14" s="109" t="s">
        <v>96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0">
        <f t="shared" si="12"/>
        <v>8</v>
      </c>
    </row>
    <row r="15" spans="1:58" x14ac:dyDescent="0.2">
      <c r="A15" s="189"/>
      <c r="B15" s="147" t="s">
        <v>108</v>
      </c>
      <c r="C15" s="147" t="s">
        <v>20</v>
      </c>
      <c r="D15" s="39" t="s">
        <v>17</v>
      </c>
      <c r="E15" s="33">
        <v>6</v>
      </c>
      <c r="F15" s="33">
        <v>6</v>
      </c>
      <c r="G15" s="33">
        <v>6</v>
      </c>
      <c r="H15" s="33">
        <v>6</v>
      </c>
      <c r="I15" s="33">
        <v>6</v>
      </c>
      <c r="J15" s="33">
        <v>6</v>
      </c>
      <c r="K15" s="33">
        <v>6</v>
      </c>
      <c r="L15" s="33">
        <v>6</v>
      </c>
      <c r="M15" s="91" t="s">
        <v>97</v>
      </c>
      <c r="N15" s="91" t="s">
        <v>97</v>
      </c>
      <c r="O15" s="91" t="s">
        <v>97</v>
      </c>
      <c r="P15" s="91" t="s">
        <v>97</v>
      </c>
      <c r="Q15" s="91" t="s">
        <v>97</v>
      </c>
      <c r="R15" s="91" t="s">
        <v>97</v>
      </c>
      <c r="S15" s="91" t="s">
        <v>97</v>
      </c>
      <c r="T15" s="110" t="s">
        <v>97</v>
      </c>
      <c r="U15" s="109" t="s">
        <v>96</v>
      </c>
      <c r="V15" s="11">
        <v>0</v>
      </c>
      <c r="W15" s="11">
        <v>0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111" t="s">
        <v>97</v>
      </c>
      <c r="AP15" s="111" t="s">
        <v>97</v>
      </c>
      <c r="AQ15" s="111" t="s">
        <v>97</v>
      </c>
      <c r="AR15" s="111" t="s">
        <v>97</v>
      </c>
      <c r="AS15" s="111" t="s">
        <v>97</v>
      </c>
      <c r="AT15" s="111" t="s">
        <v>97</v>
      </c>
      <c r="AU15" s="111" t="s">
        <v>97</v>
      </c>
      <c r="AV15" s="109" t="s">
        <v>96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0">
        <f t="shared" si="12"/>
        <v>48</v>
      </c>
    </row>
    <row r="16" spans="1:58" x14ac:dyDescent="0.2">
      <c r="A16" s="189"/>
      <c r="B16" s="147"/>
      <c r="C16" s="147"/>
      <c r="D16" s="39" t="s">
        <v>18</v>
      </c>
      <c r="E16" s="33">
        <v>2.5</v>
      </c>
      <c r="F16" s="33">
        <v>2.5</v>
      </c>
      <c r="G16" s="33">
        <v>2.5</v>
      </c>
      <c r="H16" s="33">
        <v>2.5</v>
      </c>
      <c r="I16" s="33">
        <v>2.5</v>
      </c>
      <c r="J16" s="33">
        <v>2.5</v>
      </c>
      <c r="K16" s="33">
        <v>2.5</v>
      </c>
      <c r="L16" s="33">
        <v>2.5</v>
      </c>
      <c r="M16" s="91" t="s">
        <v>97</v>
      </c>
      <c r="N16" s="91" t="s">
        <v>97</v>
      </c>
      <c r="O16" s="91" t="s">
        <v>97</v>
      </c>
      <c r="P16" s="91" t="s">
        <v>97</v>
      </c>
      <c r="Q16" s="91" t="s">
        <v>97</v>
      </c>
      <c r="R16" s="91" t="s">
        <v>97</v>
      </c>
      <c r="S16" s="91" t="s">
        <v>97</v>
      </c>
      <c r="T16" s="110" t="s">
        <v>97</v>
      </c>
      <c r="U16" s="109" t="s">
        <v>96</v>
      </c>
      <c r="V16" s="11">
        <v>0</v>
      </c>
      <c r="W16" s="11">
        <v>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111" t="s">
        <v>97</v>
      </c>
      <c r="AP16" s="111" t="s">
        <v>97</v>
      </c>
      <c r="AQ16" s="111" t="s">
        <v>97</v>
      </c>
      <c r="AR16" s="111" t="s">
        <v>97</v>
      </c>
      <c r="AS16" s="111" t="s">
        <v>97</v>
      </c>
      <c r="AT16" s="111" t="s">
        <v>97</v>
      </c>
      <c r="AU16" s="111" t="s">
        <v>97</v>
      </c>
      <c r="AV16" s="109" t="s">
        <v>96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0">
        <f t="shared" si="12"/>
        <v>20</v>
      </c>
    </row>
    <row r="17" spans="1:58" x14ac:dyDescent="0.2">
      <c r="A17" s="189"/>
      <c r="B17" s="147" t="s">
        <v>31</v>
      </c>
      <c r="C17" s="144" t="s">
        <v>19</v>
      </c>
      <c r="D17" s="39" t="s">
        <v>17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91" t="s">
        <v>97</v>
      </c>
      <c r="N17" s="91" t="s">
        <v>97</v>
      </c>
      <c r="O17" s="91" t="s">
        <v>97</v>
      </c>
      <c r="P17" s="91" t="s">
        <v>97</v>
      </c>
      <c r="Q17" s="91" t="s">
        <v>97</v>
      </c>
      <c r="R17" s="91" t="s">
        <v>97</v>
      </c>
      <c r="S17" s="91" t="s">
        <v>97</v>
      </c>
      <c r="T17" s="110" t="s">
        <v>97</v>
      </c>
      <c r="U17" s="109" t="s">
        <v>96</v>
      </c>
      <c r="V17" s="11">
        <v>0</v>
      </c>
      <c r="W17" s="11">
        <v>0</v>
      </c>
      <c r="X17" s="33">
        <v>2</v>
      </c>
      <c r="Y17" s="33">
        <v>2</v>
      </c>
      <c r="Z17" s="33">
        <v>2</v>
      </c>
      <c r="AA17" s="33">
        <v>2</v>
      </c>
      <c r="AB17" s="33">
        <v>2</v>
      </c>
      <c r="AC17" s="33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>
        <v>2</v>
      </c>
      <c r="AK17" s="33">
        <v>2</v>
      </c>
      <c r="AL17" s="33">
        <v>2</v>
      </c>
      <c r="AM17" s="33">
        <v>2</v>
      </c>
      <c r="AN17" s="33">
        <v>2</v>
      </c>
      <c r="AO17" s="111" t="s">
        <v>97</v>
      </c>
      <c r="AP17" s="111" t="s">
        <v>97</v>
      </c>
      <c r="AQ17" s="111" t="s">
        <v>97</v>
      </c>
      <c r="AR17" s="111" t="s">
        <v>97</v>
      </c>
      <c r="AS17" s="111" t="s">
        <v>97</v>
      </c>
      <c r="AT17" s="111" t="s">
        <v>97</v>
      </c>
      <c r="AU17" s="111" t="s">
        <v>97</v>
      </c>
      <c r="AV17" s="109" t="s">
        <v>96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0">
        <f t="shared" si="12"/>
        <v>50</v>
      </c>
    </row>
    <row r="18" spans="1:58" x14ac:dyDescent="0.2">
      <c r="A18" s="189"/>
      <c r="B18" s="147"/>
      <c r="C18" s="145"/>
      <c r="D18" s="39" t="s">
        <v>18</v>
      </c>
      <c r="E18" s="33">
        <v>1</v>
      </c>
      <c r="F18" s="33">
        <v>1</v>
      </c>
      <c r="G18" s="33">
        <v>1</v>
      </c>
      <c r="H18" s="33">
        <v>1</v>
      </c>
      <c r="I18" s="33"/>
      <c r="J18" s="33"/>
      <c r="K18" s="33"/>
      <c r="L18" s="33"/>
      <c r="M18" s="91" t="s">
        <v>97</v>
      </c>
      <c r="N18" s="91" t="s">
        <v>97</v>
      </c>
      <c r="O18" s="91" t="s">
        <v>97</v>
      </c>
      <c r="P18" s="91" t="s">
        <v>97</v>
      </c>
      <c r="Q18" s="91" t="s">
        <v>97</v>
      </c>
      <c r="R18" s="91" t="s">
        <v>97</v>
      </c>
      <c r="S18" s="91" t="s">
        <v>97</v>
      </c>
      <c r="T18" s="110" t="s">
        <v>97</v>
      </c>
      <c r="U18" s="109" t="s">
        <v>96</v>
      </c>
      <c r="V18" s="11">
        <v>0</v>
      </c>
      <c r="W18" s="11">
        <v>0</v>
      </c>
      <c r="X18" s="33">
        <v>1</v>
      </c>
      <c r="Y18" s="33">
        <v>1</v>
      </c>
      <c r="Z18" s="33">
        <v>1</v>
      </c>
      <c r="AA18" s="33">
        <v>1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111" t="s">
        <v>97</v>
      </c>
      <c r="AP18" s="111" t="s">
        <v>97</v>
      </c>
      <c r="AQ18" s="111" t="s">
        <v>97</v>
      </c>
      <c r="AR18" s="111" t="s">
        <v>97</v>
      </c>
      <c r="AS18" s="111" t="s">
        <v>97</v>
      </c>
      <c r="AT18" s="111" t="s">
        <v>97</v>
      </c>
      <c r="AU18" s="111" t="s">
        <v>97</v>
      </c>
      <c r="AV18" s="109" t="s">
        <v>96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0">
        <f t="shared" si="12"/>
        <v>8</v>
      </c>
    </row>
    <row r="19" spans="1:58" x14ac:dyDescent="0.2">
      <c r="A19" s="189"/>
      <c r="B19" s="147" t="s">
        <v>32</v>
      </c>
      <c r="C19" s="144" t="s">
        <v>21</v>
      </c>
      <c r="D19" s="39" t="s">
        <v>17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3">
        <v>2</v>
      </c>
      <c r="K19" s="33">
        <v>2</v>
      </c>
      <c r="L19" s="33">
        <v>2</v>
      </c>
      <c r="M19" s="91" t="s">
        <v>97</v>
      </c>
      <c r="N19" s="91" t="s">
        <v>97</v>
      </c>
      <c r="O19" s="91" t="s">
        <v>97</v>
      </c>
      <c r="P19" s="91" t="s">
        <v>97</v>
      </c>
      <c r="Q19" s="91" t="s">
        <v>97</v>
      </c>
      <c r="R19" s="91" t="s">
        <v>97</v>
      </c>
      <c r="S19" s="91" t="s">
        <v>97</v>
      </c>
      <c r="T19" s="110" t="s">
        <v>97</v>
      </c>
      <c r="U19" s="109" t="s">
        <v>96</v>
      </c>
      <c r="V19" s="11">
        <v>0</v>
      </c>
      <c r="W19" s="11">
        <v>0</v>
      </c>
      <c r="X19" s="33">
        <v>2</v>
      </c>
      <c r="Y19" s="33">
        <v>2</v>
      </c>
      <c r="Z19" s="33">
        <v>2</v>
      </c>
      <c r="AA19" s="33">
        <v>2</v>
      </c>
      <c r="AB19" s="33">
        <v>2</v>
      </c>
      <c r="AC19" s="33">
        <v>2</v>
      </c>
      <c r="AD19" s="33">
        <v>2</v>
      </c>
      <c r="AE19" s="33">
        <v>2</v>
      </c>
      <c r="AF19" s="33">
        <v>2</v>
      </c>
      <c r="AG19" s="33">
        <v>2</v>
      </c>
      <c r="AH19" s="33">
        <v>2</v>
      </c>
      <c r="AI19" s="33">
        <v>2</v>
      </c>
      <c r="AJ19" s="33">
        <v>2</v>
      </c>
      <c r="AK19" s="33">
        <v>2</v>
      </c>
      <c r="AL19" s="33">
        <v>2</v>
      </c>
      <c r="AM19" s="33">
        <v>2</v>
      </c>
      <c r="AN19" s="33">
        <v>2</v>
      </c>
      <c r="AO19" s="111" t="s">
        <v>97</v>
      </c>
      <c r="AP19" s="111" t="s">
        <v>97</v>
      </c>
      <c r="AQ19" s="111" t="s">
        <v>97</v>
      </c>
      <c r="AR19" s="111" t="s">
        <v>97</v>
      </c>
      <c r="AS19" s="111" t="s">
        <v>97</v>
      </c>
      <c r="AT19" s="111" t="s">
        <v>97</v>
      </c>
      <c r="AU19" s="111" t="s">
        <v>97</v>
      </c>
      <c r="AV19" s="109" t="s">
        <v>96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0">
        <f t="shared" ref="BF19:BF28" si="13">SUM(E19:BE19)</f>
        <v>50</v>
      </c>
    </row>
    <row r="20" spans="1:58" x14ac:dyDescent="0.2">
      <c r="A20" s="189"/>
      <c r="B20" s="147"/>
      <c r="C20" s="145"/>
      <c r="D20" s="39" t="s">
        <v>18</v>
      </c>
      <c r="E20" s="33">
        <v>3</v>
      </c>
      <c r="F20" s="33">
        <v>3</v>
      </c>
      <c r="G20" s="33">
        <v>3</v>
      </c>
      <c r="H20" s="33">
        <v>3</v>
      </c>
      <c r="I20" s="33">
        <v>3</v>
      </c>
      <c r="J20" s="33">
        <v>3</v>
      </c>
      <c r="K20" s="33">
        <v>3</v>
      </c>
      <c r="L20" s="33">
        <v>3</v>
      </c>
      <c r="M20" s="91" t="s">
        <v>97</v>
      </c>
      <c r="N20" s="91" t="s">
        <v>97</v>
      </c>
      <c r="O20" s="91" t="s">
        <v>97</v>
      </c>
      <c r="P20" s="91" t="s">
        <v>97</v>
      </c>
      <c r="Q20" s="91" t="s">
        <v>97</v>
      </c>
      <c r="R20" s="91" t="s">
        <v>97</v>
      </c>
      <c r="S20" s="91" t="s">
        <v>97</v>
      </c>
      <c r="T20" s="110" t="s">
        <v>97</v>
      </c>
      <c r="U20" s="109" t="s">
        <v>96</v>
      </c>
      <c r="V20" s="11">
        <v>0</v>
      </c>
      <c r="W20" s="11">
        <v>0</v>
      </c>
      <c r="X20" s="33">
        <v>1</v>
      </c>
      <c r="Y20" s="33">
        <v>1</v>
      </c>
      <c r="Z20" s="33">
        <v>1</v>
      </c>
      <c r="AA20" s="33">
        <v>1</v>
      </c>
      <c r="AB20" s="33">
        <v>2</v>
      </c>
      <c r="AC20" s="33">
        <v>2</v>
      </c>
      <c r="AD20" s="33">
        <v>2</v>
      </c>
      <c r="AE20" s="33">
        <v>2</v>
      </c>
      <c r="AF20" s="33">
        <v>2</v>
      </c>
      <c r="AG20" s="33">
        <v>2</v>
      </c>
      <c r="AH20" s="33">
        <v>2</v>
      </c>
      <c r="AI20" s="33">
        <v>2</v>
      </c>
      <c r="AJ20" s="33">
        <v>2</v>
      </c>
      <c r="AK20" s="33">
        <v>2</v>
      </c>
      <c r="AL20" s="33">
        <v>2</v>
      </c>
      <c r="AM20" s="33">
        <v>2</v>
      </c>
      <c r="AN20" s="33">
        <v>2</v>
      </c>
      <c r="AO20" s="111" t="s">
        <v>97</v>
      </c>
      <c r="AP20" s="111" t="s">
        <v>97</v>
      </c>
      <c r="AQ20" s="111" t="s">
        <v>97</v>
      </c>
      <c r="AR20" s="111" t="s">
        <v>97</v>
      </c>
      <c r="AS20" s="111" t="s">
        <v>97</v>
      </c>
      <c r="AT20" s="111" t="s">
        <v>97</v>
      </c>
      <c r="AU20" s="111" t="s">
        <v>97</v>
      </c>
      <c r="AV20" s="109" t="s">
        <v>96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0">
        <f t="shared" si="13"/>
        <v>54</v>
      </c>
    </row>
    <row r="21" spans="1:58" x14ac:dyDescent="0.2">
      <c r="A21" s="189"/>
      <c r="B21" s="180" t="s">
        <v>33</v>
      </c>
      <c r="C21" s="204" t="s">
        <v>157</v>
      </c>
      <c r="D21" s="75" t="s">
        <v>17</v>
      </c>
      <c r="E21" s="59">
        <f>SUM(E23,E25)</f>
        <v>15</v>
      </c>
      <c r="F21" s="59">
        <f t="shared" ref="F21:L21" si="14">SUM(F23,F25)</f>
        <v>15</v>
      </c>
      <c r="G21" s="59">
        <f t="shared" si="14"/>
        <v>15</v>
      </c>
      <c r="H21" s="59">
        <f t="shared" si="14"/>
        <v>15</v>
      </c>
      <c r="I21" s="59">
        <f t="shared" si="14"/>
        <v>15</v>
      </c>
      <c r="J21" s="59">
        <f t="shared" si="14"/>
        <v>15</v>
      </c>
      <c r="K21" s="59">
        <f t="shared" si="14"/>
        <v>15</v>
      </c>
      <c r="L21" s="59">
        <f t="shared" si="14"/>
        <v>15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f>SUM(S23,S25)</f>
        <v>0</v>
      </c>
      <c r="T21" s="59">
        <f>SUM(T23,T25)</f>
        <v>0</v>
      </c>
      <c r="U21" s="119" t="s">
        <v>96</v>
      </c>
      <c r="V21" s="59">
        <f t="shared" ref="V21:AN22" si="15">SUM(V23,V25)</f>
        <v>0</v>
      </c>
      <c r="W21" s="59">
        <f t="shared" si="15"/>
        <v>0</v>
      </c>
      <c r="X21" s="59">
        <f t="shared" si="15"/>
        <v>2</v>
      </c>
      <c r="Y21" s="59">
        <f t="shared" si="15"/>
        <v>2</v>
      </c>
      <c r="Z21" s="59">
        <f t="shared" si="15"/>
        <v>2</v>
      </c>
      <c r="AA21" s="59">
        <f t="shared" si="15"/>
        <v>2</v>
      </c>
      <c r="AB21" s="59">
        <f t="shared" si="15"/>
        <v>2</v>
      </c>
      <c r="AC21" s="59">
        <f t="shared" si="15"/>
        <v>2</v>
      </c>
      <c r="AD21" s="59">
        <f t="shared" si="15"/>
        <v>2</v>
      </c>
      <c r="AE21" s="59">
        <f t="shared" si="15"/>
        <v>2</v>
      </c>
      <c r="AF21" s="59">
        <f t="shared" si="15"/>
        <v>2</v>
      </c>
      <c r="AG21" s="59">
        <f t="shared" si="15"/>
        <v>2</v>
      </c>
      <c r="AH21" s="59">
        <f t="shared" si="15"/>
        <v>2</v>
      </c>
      <c r="AI21" s="59">
        <f t="shared" si="15"/>
        <v>2</v>
      </c>
      <c r="AJ21" s="59">
        <f t="shared" si="15"/>
        <v>2</v>
      </c>
      <c r="AK21" s="59">
        <f t="shared" si="15"/>
        <v>2</v>
      </c>
      <c r="AL21" s="59">
        <f t="shared" si="15"/>
        <v>2</v>
      </c>
      <c r="AM21" s="59">
        <f t="shared" si="15"/>
        <v>1</v>
      </c>
      <c r="AN21" s="59">
        <f t="shared" si="15"/>
        <v>1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113" t="s">
        <v>96</v>
      </c>
      <c r="AW21" s="114">
        <f t="shared" ref="AW21:BE21" si="16">SUM(AW23)</f>
        <v>0</v>
      </c>
      <c r="AX21" s="114">
        <f t="shared" si="16"/>
        <v>0</v>
      </c>
      <c r="AY21" s="114">
        <f t="shared" si="16"/>
        <v>0</v>
      </c>
      <c r="AZ21" s="114">
        <f t="shared" si="16"/>
        <v>0</v>
      </c>
      <c r="BA21" s="114">
        <f t="shared" si="16"/>
        <v>0</v>
      </c>
      <c r="BB21" s="114">
        <f t="shared" si="16"/>
        <v>0</v>
      </c>
      <c r="BC21" s="114">
        <f t="shared" si="16"/>
        <v>0</v>
      </c>
      <c r="BD21" s="114">
        <f t="shared" si="16"/>
        <v>0</v>
      </c>
      <c r="BE21" s="114">
        <f t="shared" si="16"/>
        <v>0</v>
      </c>
      <c r="BF21" s="59">
        <f t="shared" si="13"/>
        <v>152</v>
      </c>
    </row>
    <row r="22" spans="1:58" x14ac:dyDescent="0.2">
      <c r="A22" s="189"/>
      <c r="B22" s="181"/>
      <c r="C22" s="204"/>
      <c r="D22" s="75" t="s">
        <v>18</v>
      </c>
      <c r="E22" s="59">
        <f>SUM(E24,E26)</f>
        <v>7.5</v>
      </c>
      <c r="F22" s="59">
        <f t="shared" ref="F22:L22" si="17">SUM(F24,F26)</f>
        <v>7.5</v>
      </c>
      <c r="G22" s="59">
        <f t="shared" si="17"/>
        <v>7.5</v>
      </c>
      <c r="H22" s="59">
        <f t="shared" si="17"/>
        <v>7.5</v>
      </c>
      <c r="I22" s="59">
        <f t="shared" si="17"/>
        <v>7.5</v>
      </c>
      <c r="J22" s="59">
        <f t="shared" si="17"/>
        <v>7.5</v>
      </c>
      <c r="K22" s="59">
        <f t="shared" si="17"/>
        <v>7.5</v>
      </c>
      <c r="L22" s="59">
        <f t="shared" si="17"/>
        <v>7.5</v>
      </c>
      <c r="M22" s="87">
        <f t="shared" ref="M22:R22" si="18">SUM(M24,M26,M28)</f>
        <v>0</v>
      </c>
      <c r="N22" s="87">
        <f t="shared" si="18"/>
        <v>0</v>
      </c>
      <c r="O22" s="87">
        <f t="shared" si="18"/>
        <v>0</v>
      </c>
      <c r="P22" s="87">
        <f t="shared" si="18"/>
        <v>0</v>
      </c>
      <c r="Q22" s="87">
        <f t="shared" si="18"/>
        <v>0</v>
      </c>
      <c r="R22" s="87">
        <f t="shared" si="18"/>
        <v>0</v>
      </c>
      <c r="S22" s="87">
        <f>SUM(S24,S26)</f>
        <v>0</v>
      </c>
      <c r="T22" s="87">
        <f>SUM(T24,T26)</f>
        <v>0</v>
      </c>
      <c r="U22" s="119" t="s">
        <v>96</v>
      </c>
      <c r="V22" s="87">
        <f>SUM(V24,V26)</f>
        <v>0</v>
      </c>
      <c r="W22" s="87">
        <f>SUM(W24,W26)</f>
        <v>0</v>
      </c>
      <c r="X22" s="59">
        <f t="shared" si="15"/>
        <v>1</v>
      </c>
      <c r="Y22" s="59">
        <f t="shared" si="15"/>
        <v>1</v>
      </c>
      <c r="Z22" s="59">
        <f t="shared" si="15"/>
        <v>1</v>
      </c>
      <c r="AA22" s="59">
        <f t="shared" si="15"/>
        <v>1</v>
      </c>
      <c r="AB22" s="59">
        <f t="shared" si="15"/>
        <v>1</v>
      </c>
      <c r="AC22" s="59">
        <f t="shared" si="15"/>
        <v>1</v>
      </c>
      <c r="AD22" s="59">
        <f t="shared" si="15"/>
        <v>1</v>
      </c>
      <c r="AE22" s="59">
        <f t="shared" si="15"/>
        <v>1</v>
      </c>
      <c r="AF22" s="59">
        <f t="shared" si="15"/>
        <v>1</v>
      </c>
      <c r="AG22" s="59">
        <f t="shared" si="15"/>
        <v>1</v>
      </c>
      <c r="AH22" s="59">
        <f t="shared" si="15"/>
        <v>1</v>
      </c>
      <c r="AI22" s="59">
        <f t="shared" si="15"/>
        <v>1</v>
      </c>
      <c r="AJ22" s="59">
        <f t="shared" si="15"/>
        <v>1</v>
      </c>
      <c r="AK22" s="59">
        <f t="shared" si="15"/>
        <v>1</v>
      </c>
      <c r="AL22" s="59">
        <f t="shared" si="15"/>
        <v>1</v>
      </c>
      <c r="AM22" s="59">
        <f t="shared" si="15"/>
        <v>0.5</v>
      </c>
      <c r="AN22" s="59">
        <f t="shared" si="15"/>
        <v>0.5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113" t="s">
        <v>96</v>
      </c>
      <c r="AW22" s="114">
        <f t="shared" ref="AW22:BE22" si="19">SUM(AW24)</f>
        <v>0</v>
      </c>
      <c r="AX22" s="114">
        <f t="shared" si="19"/>
        <v>0</v>
      </c>
      <c r="AY22" s="114">
        <f t="shared" si="19"/>
        <v>0</v>
      </c>
      <c r="AZ22" s="114">
        <f t="shared" si="19"/>
        <v>0</v>
      </c>
      <c r="BA22" s="114">
        <f t="shared" si="19"/>
        <v>0</v>
      </c>
      <c r="BB22" s="114">
        <f t="shared" si="19"/>
        <v>0</v>
      </c>
      <c r="BC22" s="114">
        <f t="shared" si="19"/>
        <v>0</v>
      </c>
      <c r="BD22" s="114">
        <f t="shared" si="19"/>
        <v>0</v>
      </c>
      <c r="BE22" s="114">
        <f t="shared" si="19"/>
        <v>0</v>
      </c>
      <c r="BF22" s="59">
        <f t="shared" si="13"/>
        <v>76</v>
      </c>
    </row>
    <row r="23" spans="1:58" x14ac:dyDescent="0.2">
      <c r="A23" s="189"/>
      <c r="B23" s="144" t="s">
        <v>158</v>
      </c>
      <c r="C23" s="147" t="s">
        <v>159</v>
      </c>
      <c r="D23" s="39" t="s">
        <v>17</v>
      </c>
      <c r="E23" s="33">
        <v>6</v>
      </c>
      <c r="F23" s="33">
        <v>6</v>
      </c>
      <c r="G23" s="33">
        <v>6</v>
      </c>
      <c r="H23" s="33">
        <v>6</v>
      </c>
      <c r="I23" s="33">
        <v>6</v>
      </c>
      <c r="J23" s="33">
        <v>6</v>
      </c>
      <c r="K23" s="33">
        <v>6</v>
      </c>
      <c r="L23" s="33">
        <v>6</v>
      </c>
      <c r="M23" s="91" t="s">
        <v>97</v>
      </c>
      <c r="N23" s="91" t="s">
        <v>97</v>
      </c>
      <c r="O23" s="91" t="s">
        <v>97</v>
      </c>
      <c r="P23" s="91" t="s">
        <v>97</v>
      </c>
      <c r="Q23" s="91" t="s">
        <v>97</v>
      </c>
      <c r="R23" s="91" t="s">
        <v>97</v>
      </c>
      <c r="S23" s="91" t="s">
        <v>97</v>
      </c>
      <c r="T23" s="110" t="s">
        <v>97</v>
      </c>
      <c r="U23" s="109" t="s">
        <v>96</v>
      </c>
      <c r="V23" s="11">
        <v>0</v>
      </c>
      <c r="W23" s="11">
        <v>0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11" t="s">
        <v>97</v>
      </c>
      <c r="AP23" s="111" t="s">
        <v>97</v>
      </c>
      <c r="AQ23" s="111" t="s">
        <v>97</v>
      </c>
      <c r="AR23" s="111" t="s">
        <v>97</v>
      </c>
      <c r="AS23" s="111" t="s">
        <v>97</v>
      </c>
      <c r="AT23" s="111" t="s">
        <v>97</v>
      </c>
      <c r="AU23" s="111" t="s">
        <v>97</v>
      </c>
      <c r="AV23" s="109" t="s">
        <v>96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0">
        <f t="shared" si="13"/>
        <v>48</v>
      </c>
    </row>
    <row r="24" spans="1:58" x14ac:dyDescent="0.2">
      <c r="A24" s="189"/>
      <c r="B24" s="145"/>
      <c r="C24" s="147"/>
      <c r="D24" s="39" t="s">
        <v>18</v>
      </c>
      <c r="E24" s="33">
        <v>3</v>
      </c>
      <c r="F24" s="33">
        <v>3</v>
      </c>
      <c r="G24" s="33">
        <v>3</v>
      </c>
      <c r="H24" s="33">
        <v>3</v>
      </c>
      <c r="I24" s="33">
        <v>3</v>
      </c>
      <c r="J24" s="33">
        <v>3</v>
      </c>
      <c r="K24" s="33">
        <v>3</v>
      </c>
      <c r="L24" s="33">
        <v>3</v>
      </c>
      <c r="M24" s="91" t="s">
        <v>97</v>
      </c>
      <c r="N24" s="91" t="s">
        <v>97</v>
      </c>
      <c r="O24" s="91" t="s">
        <v>97</v>
      </c>
      <c r="P24" s="91" t="s">
        <v>97</v>
      </c>
      <c r="Q24" s="91" t="s">
        <v>97</v>
      </c>
      <c r="R24" s="91" t="s">
        <v>97</v>
      </c>
      <c r="S24" s="91" t="s">
        <v>97</v>
      </c>
      <c r="T24" s="110" t="s">
        <v>97</v>
      </c>
      <c r="U24" s="109" t="s">
        <v>96</v>
      </c>
      <c r="V24" s="11">
        <v>0</v>
      </c>
      <c r="W24" s="11">
        <v>0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111" t="s">
        <v>97</v>
      </c>
      <c r="AP24" s="111" t="s">
        <v>97</v>
      </c>
      <c r="AQ24" s="111" t="s">
        <v>97</v>
      </c>
      <c r="AR24" s="111" t="s">
        <v>97</v>
      </c>
      <c r="AS24" s="111" t="s">
        <v>97</v>
      </c>
      <c r="AT24" s="111" t="s">
        <v>97</v>
      </c>
      <c r="AU24" s="111" t="s">
        <v>97</v>
      </c>
      <c r="AV24" s="109" t="s">
        <v>96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0">
        <f t="shared" si="13"/>
        <v>24</v>
      </c>
    </row>
    <row r="25" spans="1:58" x14ac:dyDescent="0.2">
      <c r="A25" s="189"/>
      <c r="B25" s="144" t="s">
        <v>148</v>
      </c>
      <c r="C25" s="147" t="s">
        <v>120</v>
      </c>
      <c r="D25" s="39" t="s">
        <v>17</v>
      </c>
      <c r="E25" s="33">
        <v>9</v>
      </c>
      <c r="F25" s="33">
        <v>9</v>
      </c>
      <c r="G25" s="33">
        <v>9</v>
      </c>
      <c r="H25" s="33">
        <v>9</v>
      </c>
      <c r="I25" s="33">
        <v>9</v>
      </c>
      <c r="J25" s="33">
        <v>9</v>
      </c>
      <c r="K25" s="33">
        <v>9</v>
      </c>
      <c r="L25" s="33">
        <v>9</v>
      </c>
      <c r="M25" s="91" t="s">
        <v>97</v>
      </c>
      <c r="N25" s="91" t="s">
        <v>97</v>
      </c>
      <c r="O25" s="91" t="s">
        <v>97</v>
      </c>
      <c r="P25" s="91" t="s">
        <v>97</v>
      </c>
      <c r="Q25" s="91" t="s">
        <v>97</v>
      </c>
      <c r="R25" s="91" t="s">
        <v>97</v>
      </c>
      <c r="S25" s="91" t="s">
        <v>97</v>
      </c>
      <c r="T25" s="110" t="s">
        <v>97</v>
      </c>
      <c r="U25" s="109" t="s">
        <v>96</v>
      </c>
      <c r="V25" s="11">
        <v>0</v>
      </c>
      <c r="W25" s="11">
        <v>0</v>
      </c>
      <c r="X25" s="33">
        <v>2</v>
      </c>
      <c r="Y25" s="33">
        <v>2</v>
      </c>
      <c r="Z25" s="33">
        <v>2</v>
      </c>
      <c r="AA25" s="33">
        <v>2</v>
      </c>
      <c r="AB25" s="33">
        <v>2</v>
      </c>
      <c r="AC25" s="33">
        <v>2</v>
      </c>
      <c r="AD25" s="33">
        <v>2</v>
      </c>
      <c r="AE25" s="33">
        <v>2</v>
      </c>
      <c r="AF25" s="33">
        <v>2</v>
      </c>
      <c r="AG25" s="33">
        <v>2</v>
      </c>
      <c r="AH25" s="33">
        <v>2</v>
      </c>
      <c r="AI25" s="33">
        <v>2</v>
      </c>
      <c r="AJ25" s="33">
        <v>2</v>
      </c>
      <c r="AK25" s="33">
        <v>2</v>
      </c>
      <c r="AL25" s="33">
        <v>2</v>
      </c>
      <c r="AM25" s="33">
        <v>1</v>
      </c>
      <c r="AN25" s="33">
        <v>1</v>
      </c>
      <c r="AO25" s="111" t="s">
        <v>97</v>
      </c>
      <c r="AP25" s="111" t="s">
        <v>97</v>
      </c>
      <c r="AQ25" s="111" t="s">
        <v>97</v>
      </c>
      <c r="AR25" s="111" t="s">
        <v>97</v>
      </c>
      <c r="AS25" s="111" t="s">
        <v>97</v>
      </c>
      <c r="AT25" s="111" t="s">
        <v>97</v>
      </c>
      <c r="AU25" s="111" t="s">
        <v>97</v>
      </c>
      <c r="AV25" s="109" t="s">
        <v>96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0">
        <f t="shared" si="13"/>
        <v>104</v>
      </c>
    </row>
    <row r="26" spans="1:58" x14ac:dyDescent="0.2">
      <c r="A26" s="189"/>
      <c r="B26" s="145"/>
      <c r="C26" s="147"/>
      <c r="D26" s="39" t="s">
        <v>18</v>
      </c>
      <c r="E26" s="33">
        <v>4.5</v>
      </c>
      <c r="F26" s="33">
        <v>4.5</v>
      </c>
      <c r="G26" s="33">
        <v>4.5</v>
      </c>
      <c r="H26" s="33">
        <v>4.5</v>
      </c>
      <c r="I26" s="33">
        <v>4.5</v>
      </c>
      <c r="J26" s="33">
        <v>4.5</v>
      </c>
      <c r="K26" s="33">
        <v>4.5</v>
      </c>
      <c r="L26" s="33">
        <v>4.5</v>
      </c>
      <c r="M26" s="91" t="s">
        <v>97</v>
      </c>
      <c r="N26" s="91" t="s">
        <v>97</v>
      </c>
      <c r="O26" s="91" t="s">
        <v>97</v>
      </c>
      <c r="P26" s="91" t="s">
        <v>97</v>
      </c>
      <c r="Q26" s="91" t="s">
        <v>97</v>
      </c>
      <c r="R26" s="91" t="s">
        <v>97</v>
      </c>
      <c r="S26" s="91" t="s">
        <v>97</v>
      </c>
      <c r="T26" s="110" t="s">
        <v>97</v>
      </c>
      <c r="U26" s="109" t="s">
        <v>96</v>
      </c>
      <c r="V26" s="11">
        <v>0</v>
      </c>
      <c r="W26" s="11">
        <v>0</v>
      </c>
      <c r="X26" s="33">
        <v>1</v>
      </c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33">
        <v>1</v>
      </c>
      <c r="AM26" s="33">
        <v>0.5</v>
      </c>
      <c r="AN26" s="33">
        <v>0.5</v>
      </c>
      <c r="AO26" s="111" t="s">
        <v>97</v>
      </c>
      <c r="AP26" s="111" t="s">
        <v>97</v>
      </c>
      <c r="AQ26" s="111" t="s">
        <v>97</v>
      </c>
      <c r="AR26" s="111" t="s">
        <v>97</v>
      </c>
      <c r="AS26" s="111" t="s">
        <v>97</v>
      </c>
      <c r="AT26" s="111" t="s">
        <v>97</v>
      </c>
      <c r="AU26" s="111" t="s">
        <v>97</v>
      </c>
      <c r="AV26" s="109" t="s">
        <v>96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0">
        <f t="shared" si="13"/>
        <v>52</v>
      </c>
    </row>
    <row r="27" spans="1:58" s="8" customFormat="1" x14ac:dyDescent="0.2">
      <c r="A27" s="189"/>
      <c r="B27" s="148" t="s">
        <v>35</v>
      </c>
      <c r="C27" s="148" t="s">
        <v>87</v>
      </c>
      <c r="D27" s="75" t="s">
        <v>17</v>
      </c>
      <c r="E27" s="74">
        <f>SUM(E29,E35,E41,E47,E53,)</f>
        <v>5</v>
      </c>
      <c r="F27" s="74">
        <f t="shared" ref="F27:L27" si="20">SUM(F29,F35,F41,F47,F53,)</f>
        <v>5</v>
      </c>
      <c r="G27" s="74">
        <f t="shared" si="20"/>
        <v>5</v>
      </c>
      <c r="H27" s="74">
        <f t="shared" si="20"/>
        <v>5</v>
      </c>
      <c r="I27" s="74">
        <f t="shared" si="20"/>
        <v>5</v>
      </c>
      <c r="J27" s="74">
        <f t="shared" si="20"/>
        <v>5</v>
      </c>
      <c r="K27" s="74">
        <f t="shared" si="20"/>
        <v>5</v>
      </c>
      <c r="L27" s="74">
        <f t="shared" si="20"/>
        <v>5</v>
      </c>
      <c r="M27" s="74">
        <f>SUM(M35,M41,M47,M53)</f>
        <v>36</v>
      </c>
      <c r="N27" s="74">
        <f t="shared" ref="N27:R28" si="21">SUM(N29,N35,N41,N47)</f>
        <v>36</v>
      </c>
      <c r="O27" s="74">
        <f t="shared" si="21"/>
        <v>36</v>
      </c>
      <c r="P27" s="74">
        <f t="shared" si="21"/>
        <v>36</v>
      </c>
      <c r="Q27" s="74">
        <f t="shared" si="21"/>
        <v>36</v>
      </c>
      <c r="R27" s="74">
        <f t="shared" si="21"/>
        <v>36</v>
      </c>
      <c r="S27" s="74">
        <f>SUM(S35,S41,S47)</f>
        <v>36</v>
      </c>
      <c r="T27" s="74">
        <f>SUM(T35,T41,T47)</f>
        <v>36</v>
      </c>
      <c r="U27" s="74" t="s">
        <v>96</v>
      </c>
      <c r="V27" s="74">
        <v>0</v>
      </c>
      <c r="W27" s="74">
        <v>0</v>
      </c>
      <c r="X27" s="74">
        <f t="shared" ref="X27:AN27" si="22">SUM(X29,X35,X41,X47,X53,)</f>
        <v>26</v>
      </c>
      <c r="Y27" s="74">
        <f t="shared" si="22"/>
        <v>26</v>
      </c>
      <c r="Z27" s="74">
        <f t="shared" si="22"/>
        <v>26</v>
      </c>
      <c r="AA27" s="74">
        <f t="shared" si="22"/>
        <v>26</v>
      </c>
      <c r="AB27" s="74">
        <f t="shared" si="22"/>
        <v>26</v>
      </c>
      <c r="AC27" s="74">
        <f t="shared" si="22"/>
        <v>26</v>
      </c>
      <c r="AD27" s="74">
        <f t="shared" si="22"/>
        <v>26</v>
      </c>
      <c r="AE27" s="74">
        <f t="shared" si="22"/>
        <v>26</v>
      </c>
      <c r="AF27" s="74">
        <f t="shared" si="22"/>
        <v>26</v>
      </c>
      <c r="AG27" s="74">
        <f t="shared" si="22"/>
        <v>26</v>
      </c>
      <c r="AH27" s="74">
        <f t="shared" si="22"/>
        <v>26</v>
      </c>
      <c r="AI27" s="74">
        <f t="shared" si="22"/>
        <v>26</v>
      </c>
      <c r="AJ27" s="74">
        <f t="shared" si="22"/>
        <v>26</v>
      </c>
      <c r="AK27" s="74">
        <f t="shared" si="22"/>
        <v>26</v>
      </c>
      <c r="AL27" s="74">
        <f t="shared" si="22"/>
        <v>26</v>
      </c>
      <c r="AM27" s="74">
        <f t="shared" si="22"/>
        <v>26</v>
      </c>
      <c r="AN27" s="74">
        <f t="shared" si="22"/>
        <v>26</v>
      </c>
      <c r="AO27" s="74">
        <f>SUM(AO35,AO41,AO47,AO53)</f>
        <v>36</v>
      </c>
      <c r="AP27" s="74">
        <f t="shared" ref="AP27:AU27" si="23">SUM(AP35,AP41,AP47,AP53)</f>
        <v>36</v>
      </c>
      <c r="AQ27" s="74">
        <f t="shared" si="23"/>
        <v>36</v>
      </c>
      <c r="AR27" s="74">
        <f t="shared" si="23"/>
        <v>36</v>
      </c>
      <c r="AS27" s="74">
        <f t="shared" si="23"/>
        <v>36</v>
      </c>
      <c r="AT27" s="74">
        <f t="shared" si="23"/>
        <v>36</v>
      </c>
      <c r="AU27" s="74">
        <f t="shared" si="23"/>
        <v>36</v>
      </c>
      <c r="AV27" s="74" t="s">
        <v>96</v>
      </c>
      <c r="AW27" s="132">
        <f t="shared" ref="AW27:BE27" si="24">SUM(AW29)</f>
        <v>0</v>
      </c>
      <c r="AX27" s="132">
        <f t="shared" si="24"/>
        <v>0</v>
      </c>
      <c r="AY27" s="132">
        <f t="shared" si="24"/>
        <v>0</v>
      </c>
      <c r="AZ27" s="132">
        <f t="shared" si="24"/>
        <v>0</v>
      </c>
      <c r="BA27" s="132">
        <f t="shared" si="24"/>
        <v>0</v>
      </c>
      <c r="BB27" s="132">
        <f t="shared" si="24"/>
        <v>0</v>
      </c>
      <c r="BC27" s="132">
        <f t="shared" si="24"/>
        <v>0</v>
      </c>
      <c r="BD27" s="132">
        <f t="shared" si="24"/>
        <v>0</v>
      </c>
      <c r="BE27" s="132">
        <f t="shared" si="24"/>
        <v>0</v>
      </c>
      <c r="BF27" s="59">
        <f t="shared" si="13"/>
        <v>1022</v>
      </c>
    </row>
    <row r="28" spans="1:58" s="8" customFormat="1" ht="11.25" customHeight="1" x14ac:dyDescent="0.2">
      <c r="A28" s="189"/>
      <c r="B28" s="149"/>
      <c r="C28" s="149"/>
      <c r="D28" s="75" t="s">
        <v>18</v>
      </c>
      <c r="E28" s="74">
        <f>SUM(E30,E36,E42,E48,E54)</f>
        <v>2.5</v>
      </c>
      <c r="F28" s="74">
        <f t="shared" ref="F28:L28" si="25">SUM(F30,F36,F42,F48,F54)</f>
        <v>2.5</v>
      </c>
      <c r="G28" s="74">
        <f t="shared" si="25"/>
        <v>2.5</v>
      </c>
      <c r="H28" s="74">
        <f t="shared" si="25"/>
        <v>2.5</v>
      </c>
      <c r="I28" s="74">
        <f t="shared" si="25"/>
        <v>2.5</v>
      </c>
      <c r="J28" s="74">
        <f t="shared" si="25"/>
        <v>2.5</v>
      </c>
      <c r="K28" s="74">
        <f t="shared" si="25"/>
        <v>2.5</v>
      </c>
      <c r="L28" s="74">
        <f t="shared" si="25"/>
        <v>2.5</v>
      </c>
      <c r="M28" s="74">
        <f>SUM(M30,M36,M42,M48)</f>
        <v>0</v>
      </c>
      <c r="N28" s="74">
        <f t="shared" si="21"/>
        <v>0</v>
      </c>
      <c r="O28" s="74">
        <f t="shared" si="21"/>
        <v>0</v>
      </c>
      <c r="P28" s="74">
        <f t="shared" si="21"/>
        <v>0</v>
      </c>
      <c r="Q28" s="74">
        <f t="shared" si="21"/>
        <v>0</v>
      </c>
      <c r="R28" s="74">
        <f t="shared" si="21"/>
        <v>0</v>
      </c>
      <c r="S28" s="74">
        <f>SUM(S30,S36,S42,S48)</f>
        <v>0</v>
      </c>
      <c r="T28" s="74">
        <f>SUM(T30,T36,T42,T48)</f>
        <v>0</v>
      </c>
      <c r="U28" s="74" t="s">
        <v>96</v>
      </c>
      <c r="V28" s="74">
        <v>0</v>
      </c>
      <c r="W28" s="74">
        <v>0</v>
      </c>
      <c r="X28" s="74">
        <f t="shared" ref="X28:AN28" si="26">SUM(X30,X36,X42,X48,X54)</f>
        <v>13</v>
      </c>
      <c r="Y28" s="74">
        <f t="shared" si="26"/>
        <v>13</v>
      </c>
      <c r="Z28" s="74">
        <f t="shared" si="26"/>
        <v>13</v>
      </c>
      <c r="AA28" s="74">
        <f t="shared" si="26"/>
        <v>13</v>
      </c>
      <c r="AB28" s="74">
        <f t="shared" si="26"/>
        <v>13</v>
      </c>
      <c r="AC28" s="74">
        <f t="shared" si="26"/>
        <v>13</v>
      </c>
      <c r="AD28" s="74">
        <f t="shared" si="26"/>
        <v>13</v>
      </c>
      <c r="AE28" s="74">
        <f t="shared" si="26"/>
        <v>13</v>
      </c>
      <c r="AF28" s="74">
        <f t="shared" si="26"/>
        <v>13</v>
      </c>
      <c r="AG28" s="74">
        <f t="shared" si="26"/>
        <v>13</v>
      </c>
      <c r="AH28" s="74">
        <f t="shared" si="26"/>
        <v>13</v>
      </c>
      <c r="AI28" s="74">
        <f t="shared" si="26"/>
        <v>13</v>
      </c>
      <c r="AJ28" s="74">
        <f t="shared" si="26"/>
        <v>13</v>
      </c>
      <c r="AK28" s="74">
        <f t="shared" si="26"/>
        <v>13</v>
      </c>
      <c r="AL28" s="74">
        <f t="shared" si="26"/>
        <v>13</v>
      </c>
      <c r="AM28" s="74">
        <f t="shared" si="26"/>
        <v>13</v>
      </c>
      <c r="AN28" s="74">
        <f t="shared" si="26"/>
        <v>13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 t="s">
        <v>96</v>
      </c>
      <c r="AW28" s="132">
        <f t="shared" ref="AW28:BE28" si="27">SUM(AW30)</f>
        <v>0</v>
      </c>
      <c r="AX28" s="132">
        <f t="shared" si="27"/>
        <v>0</v>
      </c>
      <c r="AY28" s="132">
        <f t="shared" si="27"/>
        <v>0</v>
      </c>
      <c r="AZ28" s="132">
        <f t="shared" si="27"/>
        <v>0</v>
      </c>
      <c r="BA28" s="132">
        <f t="shared" si="27"/>
        <v>0</v>
      </c>
      <c r="BB28" s="132">
        <f t="shared" si="27"/>
        <v>0</v>
      </c>
      <c r="BC28" s="132">
        <f t="shared" si="27"/>
        <v>0</v>
      </c>
      <c r="BD28" s="132">
        <f t="shared" si="27"/>
        <v>0</v>
      </c>
      <c r="BE28" s="132">
        <f t="shared" si="27"/>
        <v>0</v>
      </c>
      <c r="BF28" s="59">
        <f t="shared" si="13"/>
        <v>241</v>
      </c>
    </row>
    <row r="29" spans="1:58" s="8" customFormat="1" x14ac:dyDescent="0.2">
      <c r="A29" s="189"/>
      <c r="B29" s="191" t="s">
        <v>36</v>
      </c>
      <c r="C29" s="191" t="s">
        <v>88</v>
      </c>
      <c r="D29" s="75" t="s">
        <v>17</v>
      </c>
      <c r="E29" s="59">
        <f>E31+E33</f>
        <v>0</v>
      </c>
      <c r="F29" s="59">
        <f t="shared" ref="F29:L29" si="28">F31+F33</f>
        <v>0</v>
      </c>
      <c r="G29" s="59">
        <f t="shared" si="28"/>
        <v>0</v>
      </c>
      <c r="H29" s="59">
        <f t="shared" si="28"/>
        <v>0</v>
      </c>
      <c r="I29" s="59">
        <f t="shared" si="28"/>
        <v>0</v>
      </c>
      <c r="J29" s="59">
        <f t="shared" si="28"/>
        <v>0</v>
      </c>
      <c r="K29" s="59">
        <f t="shared" si="28"/>
        <v>0</v>
      </c>
      <c r="L29" s="59">
        <f t="shared" si="28"/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 t="s">
        <v>96</v>
      </c>
      <c r="V29" s="59">
        <f>V31</f>
        <v>0</v>
      </c>
      <c r="W29" s="59">
        <f>W31</f>
        <v>0</v>
      </c>
      <c r="X29" s="59">
        <f t="shared" ref="X29:AN29" si="29">X31+X33</f>
        <v>10</v>
      </c>
      <c r="Y29" s="59">
        <f t="shared" si="29"/>
        <v>10</v>
      </c>
      <c r="Z29" s="59">
        <f t="shared" si="29"/>
        <v>10</v>
      </c>
      <c r="AA29" s="59">
        <f t="shared" si="29"/>
        <v>10</v>
      </c>
      <c r="AB29" s="59">
        <f t="shared" si="29"/>
        <v>10</v>
      </c>
      <c r="AC29" s="59">
        <f t="shared" si="29"/>
        <v>10</v>
      </c>
      <c r="AD29" s="59">
        <f t="shared" si="29"/>
        <v>10</v>
      </c>
      <c r="AE29" s="59">
        <f t="shared" si="29"/>
        <v>10</v>
      </c>
      <c r="AF29" s="59">
        <f t="shared" si="29"/>
        <v>10</v>
      </c>
      <c r="AG29" s="59">
        <f t="shared" si="29"/>
        <v>10</v>
      </c>
      <c r="AH29" s="59">
        <f t="shared" si="29"/>
        <v>10</v>
      </c>
      <c r="AI29" s="59">
        <f t="shared" si="29"/>
        <v>10</v>
      </c>
      <c r="AJ29" s="59">
        <f t="shared" si="29"/>
        <v>10</v>
      </c>
      <c r="AK29" s="59">
        <f t="shared" si="29"/>
        <v>10</v>
      </c>
      <c r="AL29" s="59">
        <f t="shared" si="29"/>
        <v>10</v>
      </c>
      <c r="AM29" s="59">
        <f t="shared" si="29"/>
        <v>10</v>
      </c>
      <c r="AN29" s="59">
        <f t="shared" si="29"/>
        <v>10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v>0</v>
      </c>
      <c r="AU29" s="74">
        <v>0</v>
      </c>
      <c r="AV29" s="74" t="s">
        <v>96</v>
      </c>
      <c r="AW29" s="132">
        <f t="shared" ref="AW29:BE29" si="30">SUM(AW31)</f>
        <v>0</v>
      </c>
      <c r="AX29" s="132">
        <f t="shared" si="30"/>
        <v>0</v>
      </c>
      <c r="AY29" s="132">
        <f t="shared" si="30"/>
        <v>0</v>
      </c>
      <c r="AZ29" s="132">
        <f t="shared" si="30"/>
        <v>0</v>
      </c>
      <c r="BA29" s="132">
        <f t="shared" si="30"/>
        <v>0</v>
      </c>
      <c r="BB29" s="132">
        <f t="shared" si="30"/>
        <v>0</v>
      </c>
      <c r="BC29" s="132">
        <f t="shared" si="30"/>
        <v>0</v>
      </c>
      <c r="BD29" s="132">
        <f t="shared" si="30"/>
        <v>0</v>
      </c>
      <c r="BE29" s="132">
        <f t="shared" si="30"/>
        <v>0</v>
      </c>
      <c r="BF29" s="59">
        <f t="shared" si="12"/>
        <v>170</v>
      </c>
    </row>
    <row r="30" spans="1:58" s="8" customFormat="1" x14ac:dyDescent="0.2">
      <c r="A30" s="189"/>
      <c r="B30" s="191"/>
      <c r="C30" s="191"/>
      <c r="D30" s="75" t="s">
        <v>18</v>
      </c>
      <c r="E30" s="59">
        <f>SUM(E32,E34)</f>
        <v>0</v>
      </c>
      <c r="F30" s="59">
        <f t="shared" ref="F30:L30" si="31">SUM(F32,F34)</f>
        <v>0</v>
      </c>
      <c r="G30" s="59">
        <f t="shared" si="31"/>
        <v>0</v>
      </c>
      <c r="H30" s="59">
        <f t="shared" si="31"/>
        <v>0</v>
      </c>
      <c r="I30" s="59">
        <f t="shared" si="31"/>
        <v>0</v>
      </c>
      <c r="J30" s="59">
        <f t="shared" si="31"/>
        <v>0</v>
      </c>
      <c r="K30" s="59">
        <f t="shared" si="31"/>
        <v>0</v>
      </c>
      <c r="L30" s="59">
        <f t="shared" si="31"/>
        <v>0</v>
      </c>
      <c r="M30" s="59">
        <f t="shared" ref="M30:T30" si="32">SUM(M32)</f>
        <v>0</v>
      </c>
      <c r="N30" s="59">
        <f t="shared" si="32"/>
        <v>0</v>
      </c>
      <c r="O30" s="59">
        <f t="shared" si="32"/>
        <v>0</v>
      </c>
      <c r="P30" s="59">
        <f t="shared" si="32"/>
        <v>0</v>
      </c>
      <c r="Q30" s="59">
        <f t="shared" si="32"/>
        <v>0</v>
      </c>
      <c r="R30" s="59">
        <f t="shared" si="32"/>
        <v>0</v>
      </c>
      <c r="S30" s="59">
        <f t="shared" si="32"/>
        <v>0</v>
      </c>
      <c r="T30" s="59">
        <f t="shared" si="32"/>
        <v>0</v>
      </c>
      <c r="U30" s="59" t="s">
        <v>96</v>
      </c>
      <c r="V30" s="59">
        <f>SUM(V32)</f>
        <v>0</v>
      </c>
      <c r="W30" s="59">
        <f>SUM(W32)</f>
        <v>0</v>
      </c>
      <c r="X30" s="59">
        <f t="shared" ref="X30:AN30" si="33">SUM(X32,X34)</f>
        <v>5</v>
      </c>
      <c r="Y30" s="59">
        <f t="shared" si="33"/>
        <v>5</v>
      </c>
      <c r="Z30" s="59">
        <f t="shared" si="33"/>
        <v>5</v>
      </c>
      <c r="AA30" s="59">
        <f t="shared" si="33"/>
        <v>5</v>
      </c>
      <c r="AB30" s="59">
        <f t="shared" si="33"/>
        <v>5</v>
      </c>
      <c r="AC30" s="59">
        <f t="shared" si="33"/>
        <v>5</v>
      </c>
      <c r="AD30" s="59">
        <f t="shared" si="33"/>
        <v>5</v>
      </c>
      <c r="AE30" s="59">
        <f t="shared" si="33"/>
        <v>5</v>
      </c>
      <c r="AF30" s="59">
        <f t="shared" si="33"/>
        <v>5</v>
      </c>
      <c r="AG30" s="59">
        <f t="shared" si="33"/>
        <v>5</v>
      </c>
      <c r="AH30" s="59">
        <f t="shared" si="33"/>
        <v>5</v>
      </c>
      <c r="AI30" s="59">
        <f t="shared" si="33"/>
        <v>5</v>
      </c>
      <c r="AJ30" s="59">
        <f t="shared" si="33"/>
        <v>5</v>
      </c>
      <c r="AK30" s="59">
        <f t="shared" si="33"/>
        <v>5</v>
      </c>
      <c r="AL30" s="59">
        <f t="shared" si="33"/>
        <v>5</v>
      </c>
      <c r="AM30" s="59">
        <f t="shared" si="33"/>
        <v>5</v>
      </c>
      <c r="AN30" s="59">
        <f t="shared" si="33"/>
        <v>5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 t="s">
        <v>96</v>
      </c>
      <c r="AW30" s="132">
        <f t="shared" ref="AW30:BE30" si="34">SUM(AW32)</f>
        <v>0</v>
      </c>
      <c r="AX30" s="132">
        <f t="shared" si="34"/>
        <v>0</v>
      </c>
      <c r="AY30" s="132">
        <f t="shared" si="34"/>
        <v>0</v>
      </c>
      <c r="AZ30" s="132">
        <f t="shared" si="34"/>
        <v>0</v>
      </c>
      <c r="BA30" s="132">
        <f t="shared" si="34"/>
        <v>0</v>
      </c>
      <c r="BB30" s="132">
        <f t="shared" si="34"/>
        <v>0</v>
      </c>
      <c r="BC30" s="132">
        <f t="shared" si="34"/>
        <v>0</v>
      </c>
      <c r="BD30" s="132">
        <f t="shared" si="34"/>
        <v>0</v>
      </c>
      <c r="BE30" s="132">
        <f t="shared" si="34"/>
        <v>0</v>
      </c>
      <c r="BF30" s="59">
        <f t="shared" si="12"/>
        <v>85</v>
      </c>
    </row>
    <row r="31" spans="1:58" x14ac:dyDescent="0.2">
      <c r="A31" s="189"/>
      <c r="B31" s="192" t="s">
        <v>160</v>
      </c>
      <c r="C31" s="192" t="s">
        <v>162</v>
      </c>
      <c r="D31" s="39" t="s">
        <v>17</v>
      </c>
      <c r="E31" s="33"/>
      <c r="F31" s="33"/>
      <c r="G31" s="33"/>
      <c r="H31" s="33"/>
      <c r="I31" s="33"/>
      <c r="J31" s="33"/>
      <c r="K31" s="33"/>
      <c r="L31" s="33"/>
      <c r="M31" s="91" t="s">
        <v>97</v>
      </c>
      <c r="N31" s="91" t="s">
        <v>97</v>
      </c>
      <c r="O31" s="91" t="s">
        <v>97</v>
      </c>
      <c r="P31" s="91" t="s">
        <v>97</v>
      </c>
      <c r="Q31" s="91" t="s">
        <v>97</v>
      </c>
      <c r="R31" s="91" t="s">
        <v>97</v>
      </c>
      <c r="S31" s="91" t="s">
        <v>97</v>
      </c>
      <c r="T31" s="110" t="s">
        <v>97</v>
      </c>
      <c r="U31" s="109" t="s">
        <v>96</v>
      </c>
      <c r="V31" s="10">
        <v>0</v>
      </c>
      <c r="W31" s="10">
        <v>0</v>
      </c>
      <c r="X31" s="33">
        <v>5</v>
      </c>
      <c r="Y31" s="33">
        <v>5</v>
      </c>
      <c r="Z31" s="33">
        <v>5</v>
      </c>
      <c r="AA31" s="33">
        <v>5</v>
      </c>
      <c r="AB31" s="33">
        <v>5</v>
      </c>
      <c r="AC31" s="33">
        <v>5</v>
      </c>
      <c r="AD31" s="33">
        <v>5</v>
      </c>
      <c r="AE31" s="33">
        <v>5</v>
      </c>
      <c r="AF31" s="33">
        <v>5</v>
      </c>
      <c r="AG31" s="33">
        <v>5</v>
      </c>
      <c r="AH31" s="33">
        <v>5</v>
      </c>
      <c r="AI31" s="33">
        <v>5</v>
      </c>
      <c r="AJ31" s="33">
        <v>5</v>
      </c>
      <c r="AK31" s="33">
        <v>5</v>
      </c>
      <c r="AL31" s="33">
        <v>5</v>
      </c>
      <c r="AM31" s="33">
        <v>5</v>
      </c>
      <c r="AN31" s="33">
        <v>5</v>
      </c>
      <c r="AO31" s="111" t="s">
        <v>97</v>
      </c>
      <c r="AP31" s="111" t="s">
        <v>97</v>
      </c>
      <c r="AQ31" s="111" t="s">
        <v>97</v>
      </c>
      <c r="AR31" s="111" t="s">
        <v>97</v>
      </c>
      <c r="AS31" s="111" t="s">
        <v>97</v>
      </c>
      <c r="AT31" s="111" t="s">
        <v>97</v>
      </c>
      <c r="AU31" s="111" t="s">
        <v>97</v>
      </c>
      <c r="AV31" s="109" t="s">
        <v>96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0">
        <f t="shared" si="12"/>
        <v>85</v>
      </c>
    </row>
    <row r="32" spans="1:58" x14ac:dyDescent="0.2">
      <c r="A32" s="189"/>
      <c r="B32" s="192"/>
      <c r="C32" s="192"/>
      <c r="D32" s="39" t="s">
        <v>18</v>
      </c>
      <c r="E32" s="33"/>
      <c r="F32" s="33"/>
      <c r="G32" s="33"/>
      <c r="H32" s="33"/>
      <c r="I32" s="33"/>
      <c r="J32" s="33"/>
      <c r="K32" s="33"/>
      <c r="L32" s="33"/>
      <c r="M32" s="91" t="s">
        <v>97</v>
      </c>
      <c r="N32" s="91" t="s">
        <v>97</v>
      </c>
      <c r="O32" s="91" t="s">
        <v>97</v>
      </c>
      <c r="P32" s="91" t="s">
        <v>97</v>
      </c>
      <c r="Q32" s="91" t="s">
        <v>97</v>
      </c>
      <c r="R32" s="91" t="s">
        <v>97</v>
      </c>
      <c r="S32" s="91" t="s">
        <v>97</v>
      </c>
      <c r="T32" s="110" t="s">
        <v>97</v>
      </c>
      <c r="U32" s="109" t="s">
        <v>96</v>
      </c>
      <c r="V32" s="10">
        <v>0</v>
      </c>
      <c r="W32" s="10">
        <v>0</v>
      </c>
      <c r="X32" s="33">
        <v>2.5</v>
      </c>
      <c r="Y32" s="33">
        <v>2.5</v>
      </c>
      <c r="Z32" s="33">
        <v>2.5</v>
      </c>
      <c r="AA32" s="33">
        <v>2.5</v>
      </c>
      <c r="AB32" s="33">
        <v>2.5</v>
      </c>
      <c r="AC32" s="33">
        <v>2.5</v>
      </c>
      <c r="AD32" s="33">
        <v>2.5</v>
      </c>
      <c r="AE32" s="33">
        <v>2.5</v>
      </c>
      <c r="AF32" s="33">
        <v>2.5</v>
      </c>
      <c r="AG32" s="33">
        <v>2.5</v>
      </c>
      <c r="AH32" s="33">
        <v>2.5</v>
      </c>
      <c r="AI32" s="33">
        <v>2.5</v>
      </c>
      <c r="AJ32" s="33">
        <v>2.5</v>
      </c>
      <c r="AK32" s="33">
        <v>2.5</v>
      </c>
      <c r="AL32" s="33">
        <v>2.5</v>
      </c>
      <c r="AM32" s="33">
        <v>2.5</v>
      </c>
      <c r="AN32" s="33">
        <v>2.5</v>
      </c>
      <c r="AO32" s="111" t="s">
        <v>97</v>
      </c>
      <c r="AP32" s="111" t="s">
        <v>97</v>
      </c>
      <c r="AQ32" s="111" t="s">
        <v>97</v>
      </c>
      <c r="AR32" s="111" t="s">
        <v>97</v>
      </c>
      <c r="AS32" s="111" t="s">
        <v>97</v>
      </c>
      <c r="AT32" s="111" t="s">
        <v>97</v>
      </c>
      <c r="AU32" s="111" t="s">
        <v>97</v>
      </c>
      <c r="AV32" s="109" t="s">
        <v>96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0">
        <f t="shared" si="12"/>
        <v>42.5</v>
      </c>
    </row>
    <row r="33" spans="1:58" x14ac:dyDescent="0.2">
      <c r="A33" s="189"/>
      <c r="B33" s="192" t="s">
        <v>161</v>
      </c>
      <c r="C33" s="186" t="s">
        <v>163</v>
      </c>
      <c r="D33" s="39" t="s">
        <v>17</v>
      </c>
      <c r="E33" s="33"/>
      <c r="F33" s="33"/>
      <c r="G33" s="33"/>
      <c r="H33" s="33"/>
      <c r="I33" s="33"/>
      <c r="J33" s="33"/>
      <c r="K33" s="33"/>
      <c r="L33" s="33"/>
      <c r="M33" s="91" t="s">
        <v>97</v>
      </c>
      <c r="N33" s="91" t="s">
        <v>97</v>
      </c>
      <c r="O33" s="91" t="s">
        <v>97</v>
      </c>
      <c r="P33" s="91" t="s">
        <v>97</v>
      </c>
      <c r="Q33" s="91" t="s">
        <v>97</v>
      </c>
      <c r="R33" s="91" t="s">
        <v>97</v>
      </c>
      <c r="S33" s="91" t="s">
        <v>97</v>
      </c>
      <c r="T33" s="110" t="s">
        <v>97</v>
      </c>
      <c r="U33" s="109" t="s">
        <v>96</v>
      </c>
      <c r="V33" s="10">
        <v>0</v>
      </c>
      <c r="W33" s="10">
        <v>0</v>
      </c>
      <c r="X33" s="33">
        <v>5</v>
      </c>
      <c r="Y33" s="33">
        <v>5</v>
      </c>
      <c r="Z33" s="33">
        <v>5</v>
      </c>
      <c r="AA33" s="33">
        <v>5</v>
      </c>
      <c r="AB33" s="33">
        <v>5</v>
      </c>
      <c r="AC33" s="33">
        <v>5</v>
      </c>
      <c r="AD33" s="33">
        <v>5</v>
      </c>
      <c r="AE33" s="33">
        <v>5</v>
      </c>
      <c r="AF33" s="33">
        <v>5</v>
      </c>
      <c r="AG33" s="33">
        <v>5</v>
      </c>
      <c r="AH33" s="33">
        <v>5</v>
      </c>
      <c r="AI33" s="33">
        <v>5</v>
      </c>
      <c r="AJ33" s="33">
        <v>5</v>
      </c>
      <c r="AK33" s="33">
        <v>5</v>
      </c>
      <c r="AL33" s="33">
        <v>5</v>
      </c>
      <c r="AM33" s="33">
        <v>5</v>
      </c>
      <c r="AN33" s="33">
        <v>5</v>
      </c>
      <c r="AO33" s="111" t="s">
        <v>97</v>
      </c>
      <c r="AP33" s="111" t="s">
        <v>97</v>
      </c>
      <c r="AQ33" s="111" t="s">
        <v>97</v>
      </c>
      <c r="AR33" s="111" t="s">
        <v>97</v>
      </c>
      <c r="AS33" s="111" t="s">
        <v>97</v>
      </c>
      <c r="AT33" s="111" t="s">
        <v>97</v>
      </c>
      <c r="AU33" s="111" t="s">
        <v>97</v>
      </c>
      <c r="AV33" s="109" t="s">
        <v>96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0">
        <f>SUM(E33:BE33)</f>
        <v>85</v>
      </c>
    </row>
    <row r="34" spans="1:58" x14ac:dyDescent="0.2">
      <c r="A34" s="189"/>
      <c r="B34" s="192"/>
      <c r="C34" s="187"/>
      <c r="D34" s="39" t="s">
        <v>18</v>
      </c>
      <c r="E34" s="33"/>
      <c r="F34" s="33"/>
      <c r="G34" s="33"/>
      <c r="H34" s="33"/>
      <c r="I34" s="33"/>
      <c r="J34" s="33"/>
      <c r="K34" s="33"/>
      <c r="L34" s="33"/>
      <c r="M34" s="91" t="s">
        <v>97</v>
      </c>
      <c r="N34" s="91" t="s">
        <v>97</v>
      </c>
      <c r="O34" s="91" t="s">
        <v>97</v>
      </c>
      <c r="P34" s="91" t="s">
        <v>97</v>
      </c>
      <c r="Q34" s="91" t="s">
        <v>97</v>
      </c>
      <c r="R34" s="91" t="s">
        <v>97</v>
      </c>
      <c r="S34" s="91" t="s">
        <v>97</v>
      </c>
      <c r="T34" s="110" t="s">
        <v>97</v>
      </c>
      <c r="U34" s="109" t="s">
        <v>96</v>
      </c>
      <c r="V34" s="10">
        <v>0</v>
      </c>
      <c r="W34" s="10">
        <v>0</v>
      </c>
      <c r="X34" s="33">
        <v>2.5</v>
      </c>
      <c r="Y34" s="33">
        <v>2.5</v>
      </c>
      <c r="Z34" s="33">
        <v>2.5</v>
      </c>
      <c r="AA34" s="33">
        <v>2.5</v>
      </c>
      <c r="AB34" s="33">
        <v>2.5</v>
      </c>
      <c r="AC34" s="33">
        <v>2.5</v>
      </c>
      <c r="AD34" s="33">
        <v>2.5</v>
      </c>
      <c r="AE34" s="33">
        <v>2.5</v>
      </c>
      <c r="AF34" s="33">
        <v>2.5</v>
      </c>
      <c r="AG34" s="33">
        <v>2.5</v>
      </c>
      <c r="AH34" s="33">
        <v>2.5</v>
      </c>
      <c r="AI34" s="33">
        <v>2.5</v>
      </c>
      <c r="AJ34" s="33">
        <v>2.5</v>
      </c>
      <c r="AK34" s="33">
        <v>2.5</v>
      </c>
      <c r="AL34" s="33">
        <v>2.5</v>
      </c>
      <c r="AM34" s="33">
        <v>2.5</v>
      </c>
      <c r="AN34" s="33">
        <v>2.5</v>
      </c>
      <c r="AO34" s="111" t="s">
        <v>97</v>
      </c>
      <c r="AP34" s="111" t="s">
        <v>97</v>
      </c>
      <c r="AQ34" s="111" t="s">
        <v>97</v>
      </c>
      <c r="AR34" s="111" t="s">
        <v>97</v>
      </c>
      <c r="AS34" s="111" t="s">
        <v>97</v>
      </c>
      <c r="AT34" s="111" t="s">
        <v>97</v>
      </c>
      <c r="AU34" s="111" t="s">
        <v>97</v>
      </c>
      <c r="AV34" s="109" t="s">
        <v>96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0">
        <f>SUM(E34:BE34)</f>
        <v>42.5</v>
      </c>
    </row>
    <row r="35" spans="1:58" s="8" customFormat="1" x14ac:dyDescent="0.2">
      <c r="A35" s="189"/>
      <c r="B35" s="191" t="s">
        <v>164</v>
      </c>
      <c r="C35" s="207" t="s">
        <v>152</v>
      </c>
      <c r="D35" s="1" t="s">
        <v>17</v>
      </c>
      <c r="E35" s="9">
        <f>E37</f>
        <v>3</v>
      </c>
      <c r="F35" s="9">
        <f t="shared" ref="F35:L35" si="35">F37</f>
        <v>3</v>
      </c>
      <c r="G35" s="9">
        <f t="shared" si="35"/>
        <v>3</v>
      </c>
      <c r="H35" s="9">
        <f t="shared" si="35"/>
        <v>3</v>
      </c>
      <c r="I35" s="9">
        <f t="shared" si="35"/>
        <v>3</v>
      </c>
      <c r="J35" s="9">
        <f t="shared" si="35"/>
        <v>3</v>
      </c>
      <c r="K35" s="9">
        <f t="shared" si="35"/>
        <v>3</v>
      </c>
      <c r="L35" s="9">
        <f t="shared" si="35"/>
        <v>3</v>
      </c>
      <c r="M35" s="9">
        <f>SUM(M40,M39)</f>
        <v>36</v>
      </c>
      <c r="N35" s="9">
        <f>SUM(N40,N39)</f>
        <v>36</v>
      </c>
      <c r="O35" s="9">
        <f t="shared" ref="O35:T35" si="36">SUM(O40)</f>
        <v>36</v>
      </c>
      <c r="P35" s="9">
        <f t="shared" si="36"/>
        <v>36</v>
      </c>
      <c r="Q35" s="9">
        <f t="shared" si="36"/>
        <v>0</v>
      </c>
      <c r="R35" s="9">
        <f t="shared" si="36"/>
        <v>0</v>
      </c>
      <c r="S35" s="9">
        <f t="shared" si="36"/>
        <v>0</v>
      </c>
      <c r="T35" s="9">
        <f t="shared" si="36"/>
        <v>0</v>
      </c>
      <c r="U35" s="9" t="s">
        <v>96</v>
      </c>
      <c r="V35" s="9">
        <v>0</v>
      </c>
      <c r="W35" s="9">
        <v>0</v>
      </c>
      <c r="X35" s="9">
        <f t="shared" ref="X35:AN36" si="37">X37</f>
        <v>0</v>
      </c>
      <c r="Y35" s="9">
        <f t="shared" si="37"/>
        <v>0</v>
      </c>
      <c r="Z35" s="9">
        <f t="shared" si="37"/>
        <v>0</v>
      </c>
      <c r="AA35" s="9">
        <f t="shared" si="37"/>
        <v>0</v>
      </c>
      <c r="AB35" s="9">
        <f t="shared" si="37"/>
        <v>0</v>
      </c>
      <c r="AC35" s="9">
        <f t="shared" si="37"/>
        <v>0</v>
      </c>
      <c r="AD35" s="9">
        <f t="shared" si="37"/>
        <v>0</v>
      </c>
      <c r="AE35" s="9">
        <f t="shared" si="37"/>
        <v>0</v>
      </c>
      <c r="AF35" s="9">
        <f t="shared" si="37"/>
        <v>0</v>
      </c>
      <c r="AG35" s="9">
        <f t="shared" si="37"/>
        <v>0</v>
      </c>
      <c r="AH35" s="9">
        <f t="shared" si="37"/>
        <v>0</v>
      </c>
      <c r="AI35" s="9">
        <f t="shared" si="37"/>
        <v>0</v>
      </c>
      <c r="AJ35" s="9">
        <f t="shared" si="37"/>
        <v>0</v>
      </c>
      <c r="AK35" s="9">
        <f t="shared" si="37"/>
        <v>0</v>
      </c>
      <c r="AL35" s="9">
        <f t="shared" si="37"/>
        <v>0</v>
      </c>
      <c r="AM35" s="9">
        <f t="shared" si="37"/>
        <v>0</v>
      </c>
      <c r="AN35" s="9">
        <f t="shared" si="37"/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 t="s">
        <v>96</v>
      </c>
      <c r="AW35" s="114">
        <f t="shared" ref="AW35:BE35" si="38">SUM(AW37)</f>
        <v>0</v>
      </c>
      <c r="AX35" s="114">
        <f t="shared" si="38"/>
        <v>0</v>
      </c>
      <c r="AY35" s="114">
        <f t="shared" si="38"/>
        <v>0</v>
      </c>
      <c r="AZ35" s="114">
        <f t="shared" si="38"/>
        <v>0</v>
      </c>
      <c r="BA35" s="114">
        <f t="shared" si="38"/>
        <v>0</v>
      </c>
      <c r="BB35" s="114">
        <f t="shared" si="38"/>
        <v>0</v>
      </c>
      <c r="BC35" s="114">
        <f t="shared" si="38"/>
        <v>0</v>
      </c>
      <c r="BD35" s="114">
        <f t="shared" si="38"/>
        <v>0</v>
      </c>
      <c r="BE35" s="114">
        <f t="shared" si="38"/>
        <v>0</v>
      </c>
      <c r="BF35" s="9">
        <f t="shared" si="12"/>
        <v>168</v>
      </c>
    </row>
    <row r="36" spans="1:58" s="8" customFormat="1" ht="18.75" customHeight="1" x14ac:dyDescent="0.2">
      <c r="A36" s="189"/>
      <c r="B36" s="191"/>
      <c r="C36" s="207"/>
      <c r="D36" s="1" t="s">
        <v>18</v>
      </c>
      <c r="E36" s="9">
        <f>E38</f>
        <v>1.5</v>
      </c>
      <c r="F36" s="9">
        <f t="shared" ref="F36:L36" si="39">F38</f>
        <v>1.5</v>
      </c>
      <c r="G36" s="9">
        <f t="shared" si="39"/>
        <v>1.5</v>
      </c>
      <c r="H36" s="9">
        <f t="shared" si="39"/>
        <v>1.5</v>
      </c>
      <c r="I36" s="9">
        <f t="shared" si="39"/>
        <v>1.5</v>
      </c>
      <c r="J36" s="9">
        <f t="shared" si="39"/>
        <v>1.5</v>
      </c>
      <c r="K36" s="9">
        <f t="shared" si="39"/>
        <v>1.5</v>
      </c>
      <c r="L36" s="9">
        <f t="shared" si="39"/>
        <v>1.5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 t="s">
        <v>96</v>
      </c>
      <c r="V36" s="9">
        <v>0</v>
      </c>
      <c r="W36" s="9">
        <v>0</v>
      </c>
      <c r="X36" s="9">
        <f t="shared" si="37"/>
        <v>0</v>
      </c>
      <c r="Y36" s="9">
        <f t="shared" si="37"/>
        <v>0</v>
      </c>
      <c r="Z36" s="9">
        <f t="shared" si="37"/>
        <v>0</v>
      </c>
      <c r="AA36" s="9">
        <f t="shared" si="37"/>
        <v>0</v>
      </c>
      <c r="AB36" s="9">
        <f t="shared" si="37"/>
        <v>0</v>
      </c>
      <c r="AC36" s="9">
        <f t="shared" si="37"/>
        <v>0</v>
      </c>
      <c r="AD36" s="9">
        <f t="shared" si="37"/>
        <v>0</v>
      </c>
      <c r="AE36" s="9">
        <f t="shared" si="37"/>
        <v>0</v>
      </c>
      <c r="AF36" s="9">
        <f t="shared" si="37"/>
        <v>0</v>
      </c>
      <c r="AG36" s="9">
        <f t="shared" si="37"/>
        <v>0</v>
      </c>
      <c r="AH36" s="9">
        <f t="shared" si="37"/>
        <v>0</v>
      </c>
      <c r="AI36" s="9">
        <f t="shared" si="37"/>
        <v>0</v>
      </c>
      <c r="AJ36" s="9">
        <f t="shared" si="37"/>
        <v>0</v>
      </c>
      <c r="AK36" s="9">
        <f t="shared" si="37"/>
        <v>0</v>
      </c>
      <c r="AL36" s="9">
        <f t="shared" si="37"/>
        <v>0</v>
      </c>
      <c r="AM36" s="9">
        <f t="shared" si="37"/>
        <v>0</v>
      </c>
      <c r="AN36" s="9">
        <f t="shared" si="37"/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 t="s">
        <v>96</v>
      </c>
      <c r="AW36" s="114">
        <f t="shared" ref="AW36:BE36" si="40">SUM(AW38)</f>
        <v>0</v>
      </c>
      <c r="AX36" s="114">
        <f t="shared" si="40"/>
        <v>0</v>
      </c>
      <c r="AY36" s="114">
        <f t="shared" si="40"/>
        <v>0</v>
      </c>
      <c r="AZ36" s="114">
        <f t="shared" si="40"/>
        <v>0</v>
      </c>
      <c r="BA36" s="114">
        <f t="shared" si="40"/>
        <v>0</v>
      </c>
      <c r="BB36" s="114">
        <f t="shared" si="40"/>
        <v>0</v>
      </c>
      <c r="BC36" s="114">
        <f t="shared" si="40"/>
        <v>0</v>
      </c>
      <c r="BD36" s="114">
        <f t="shared" si="40"/>
        <v>0</v>
      </c>
      <c r="BE36" s="114">
        <f t="shared" si="40"/>
        <v>0</v>
      </c>
      <c r="BF36" s="9">
        <f t="shared" si="12"/>
        <v>12</v>
      </c>
    </row>
    <row r="37" spans="1:58" x14ac:dyDescent="0.2">
      <c r="A37" s="189"/>
      <c r="B37" s="192" t="s">
        <v>39</v>
      </c>
      <c r="C37" s="147" t="s">
        <v>153</v>
      </c>
      <c r="D37" s="39" t="s">
        <v>17</v>
      </c>
      <c r="E37" s="33">
        <v>3</v>
      </c>
      <c r="F37" s="33">
        <v>3</v>
      </c>
      <c r="G37" s="33">
        <v>3</v>
      </c>
      <c r="H37" s="33">
        <v>3</v>
      </c>
      <c r="I37" s="33">
        <v>3</v>
      </c>
      <c r="J37" s="33">
        <v>3</v>
      </c>
      <c r="K37" s="33">
        <v>3</v>
      </c>
      <c r="L37" s="33">
        <v>3</v>
      </c>
      <c r="M37" s="91" t="s">
        <v>97</v>
      </c>
      <c r="N37" s="91" t="s">
        <v>97</v>
      </c>
      <c r="O37" s="91" t="s">
        <v>97</v>
      </c>
      <c r="P37" s="91" t="s">
        <v>97</v>
      </c>
      <c r="Q37" s="91" t="s">
        <v>97</v>
      </c>
      <c r="R37" s="91" t="s">
        <v>97</v>
      </c>
      <c r="S37" s="91" t="s">
        <v>97</v>
      </c>
      <c r="T37" s="110" t="s">
        <v>97</v>
      </c>
      <c r="U37" s="109" t="s">
        <v>96</v>
      </c>
      <c r="V37" s="11">
        <v>0</v>
      </c>
      <c r="W37" s="11">
        <v>0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111" t="s">
        <v>97</v>
      </c>
      <c r="AP37" s="111" t="s">
        <v>97</v>
      </c>
      <c r="AQ37" s="111" t="s">
        <v>97</v>
      </c>
      <c r="AR37" s="111" t="s">
        <v>97</v>
      </c>
      <c r="AS37" s="111" t="s">
        <v>97</v>
      </c>
      <c r="AT37" s="111" t="s">
        <v>97</v>
      </c>
      <c r="AU37" s="111" t="s">
        <v>97</v>
      </c>
      <c r="AV37" s="109" t="s">
        <v>96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0">
        <f t="shared" si="12"/>
        <v>24</v>
      </c>
    </row>
    <row r="38" spans="1:58" x14ac:dyDescent="0.2">
      <c r="A38" s="189"/>
      <c r="B38" s="192"/>
      <c r="C38" s="147"/>
      <c r="D38" s="39" t="s">
        <v>18</v>
      </c>
      <c r="E38" s="33">
        <v>1.5</v>
      </c>
      <c r="F38" s="33">
        <v>1.5</v>
      </c>
      <c r="G38" s="33">
        <v>1.5</v>
      </c>
      <c r="H38" s="33">
        <v>1.5</v>
      </c>
      <c r="I38" s="33">
        <v>1.5</v>
      </c>
      <c r="J38" s="33">
        <v>1.5</v>
      </c>
      <c r="K38" s="33">
        <v>1.5</v>
      </c>
      <c r="L38" s="33">
        <v>1.5</v>
      </c>
      <c r="M38" s="91" t="s">
        <v>97</v>
      </c>
      <c r="N38" s="91" t="s">
        <v>97</v>
      </c>
      <c r="O38" s="91" t="s">
        <v>97</v>
      </c>
      <c r="P38" s="91" t="s">
        <v>97</v>
      </c>
      <c r="Q38" s="91" t="s">
        <v>97</v>
      </c>
      <c r="R38" s="91" t="s">
        <v>97</v>
      </c>
      <c r="S38" s="91" t="s">
        <v>97</v>
      </c>
      <c r="T38" s="110" t="s">
        <v>97</v>
      </c>
      <c r="U38" s="109" t="s">
        <v>96</v>
      </c>
      <c r="V38" s="11">
        <v>0</v>
      </c>
      <c r="W38" s="11">
        <v>0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111" t="s">
        <v>97</v>
      </c>
      <c r="AP38" s="111" t="s">
        <v>97</v>
      </c>
      <c r="AQ38" s="111" t="s">
        <v>97</v>
      </c>
      <c r="AR38" s="111" t="s">
        <v>97</v>
      </c>
      <c r="AS38" s="111" t="s">
        <v>97</v>
      </c>
      <c r="AT38" s="111" t="s">
        <v>97</v>
      </c>
      <c r="AU38" s="111" t="s">
        <v>97</v>
      </c>
      <c r="AV38" s="109" t="s">
        <v>96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0">
        <f t="shared" si="12"/>
        <v>12</v>
      </c>
    </row>
    <row r="39" spans="1:58" x14ac:dyDescent="0.2">
      <c r="A39" s="189"/>
      <c r="B39" s="84" t="s">
        <v>105</v>
      </c>
      <c r="C39" s="82" t="s">
        <v>133</v>
      </c>
      <c r="D39" s="2" t="s">
        <v>17</v>
      </c>
      <c r="E39" s="33"/>
      <c r="F39" s="33"/>
      <c r="G39" s="33"/>
      <c r="H39" s="33"/>
      <c r="I39" s="33"/>
      <c r="J39" s="33"/>
      <c r="K39" s="33"/>
      <c r="L39" s="33"/>
      <c r="M39" s="92">
        <v>36</v>
      </c>
      <c r="N39" s="92">
        <v>36</v>
      </c>
      <c r="O39" s="91" t="s">
        <v>97</v>
      </c>
      <c r="P39" s="91" t="s">
        <v>97</v>
      </c>
      <c r="Q39" s="91" t="s">
        <v>97</v>
      </c>
      <c r="R39" s="91" t="s">
        <v>97</v>
      </c>
      <c r="S39" s="91" t="s">
        <v>97</v>
      </c>
      <c r="T39" s="110" t="s">
        <v>97</v>
      </c>
      <c r="U39" s="109" t="s">
        <v>96</v>
      </c>
      <c r="V39" s="11">
        <v>0</v>
      </c>
      <c r="W39" s="11">
        <v>0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111" t="s">
        <v>97</v>
      </c>
      <c r="AP39" s="111" t="s">
        <v>97</v>
      </c>
      <c r="AQ39" s="111" t="s">
        <v>97</v>
      </c>
      <c r="AR39" s="111" t="s">
        <v>97</v>
      </c>
      <c r="AS39" s="111" t="s">
        <v>97</v>
      </c>
      <c r="AT39" s="111" t="s">
        <v>97</v>
      </c>
      <c r="AU39" s="111" t="s">
        <v>97</v>
      </c>
      <c r="AV39" s="109" t="s">
        <v>96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0">
        <f>SUM(E39:BE39)</f>
        <v>72</v>
      </c>
    </row>
    <row r="40" spans="1:58" x14ac:dyDescent="0.2">
      <c r="A40" s="189"/>
      <c r="B40" s="6" t="s">
        <v>72</v>
      </c>
      <c r="C40" s="6" t="s">
        <v>134</v>
      </c>
      <c r="D40" s="2" t="s">
        <v>17</v>
      </c>
      <c r="E40" s="10"/>
      <c r="F40" s="10"/>
      <c r="G40" s="10"/>
      <c r="H40" s="10"/>
      <c r="I40" s="10"/>
      <c r="J40" s="10"/>
      <c r="K40" s="10"/>
      <c r="L40" s="11"/>
      <c r="M40" s="91" t="s">
        <v>97</v>
      </c>
      <c r="N40" s="91" t="s">
        <v>97</v>
      </c>
      <c r="O40" s="92">
        <v>36</v>
      </c>
      <c r="P40" s="92">
        <v>36</v>
      </c>
      <c r="Q40" s="91" t="s">
        <v>97</v>
      </c>
      <c r="R40" s="91" t="s">
        <v>97</v>
      </c>
      <c r="S40" s="91" t="s">
        <v>97</v>
      </c>
      <c r="T40" s="110" t="s">
        <v>97</v>
      </c>
      <c r="U40" s="109" t="s">
        <v>96</v>
      </c>
      <c r="V40" s="11">
        <v>0</v>
      </c>
      <c r="W40" s="11">
        <v>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1" t="s">
        <v>97</v>
      </c>
      <c r="AP40" s="111" t="s">
        <v>97</v>
      </c>
      <c r="AQ40" s="111" t="s">
        <v>97</v>
      </c>
      <c r="AR40" s="111" t="s">
        <v>97</v>
      </c>
      <c r="AS40" s="111" t="s">
        <v>97</v>
      </c>
      <c r="AT40" s="111" t="s">
        <v>97</v>
      </c>
      <c r="AU40" s="111" t="s">
        <v>97</v>
      </c>
      <c r="AV40" s="109" t="s">
        <v>96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0">
        <f>SUM(E40:BE40)</f>
        <v>72</v>
      </c>
    </row>
    <row r="41" spans="1:58" s="8" customFormat="1" x14ac:dyDescent="0.2">
      <c r="A41" s="189"/>
      <c r="B41" s="191" t="s">
        <v>165</v>
      </c>
      <c r="C41" s="207" t="s">
        <v>154</v>
      </c>
      <c r="D41" s="1" t="s">
        <v>17</v>
      </c>
      <c r="E41" s="9">
        <f>SUM(E43,)</f>
        <v>2</v>
      </c>
      <c r="F41" s="9">
        <f t="shared" ref="F41:L41" si="41">SUM(F43,)</f>
        <v>2</v>
      </c>
      <c r="G41" s="9">
        <f t="shared" si="41"/>
        <v>2</v>
      </c>
      <c r="H41" s="9">
        <f t="shared" si="41"/>
        <v>2</v>
      </c>
      <c r="I41" s="9">
        <f t="shared" si="41"/>
        <v>2</v>
      </c>
      <c r="J41" s="9">
        <f t="shared" si="41"/>
        <v>2</v>
      </c>
      <c r="K41" s="9">
        <f t="shared" si="41"/>
        <v>2</v>
      </c>
      <c r="L41" s="9">
        <f t="shared" si="41"/>
        <v>2</v>
      </c>
      <c r="M41" s="9">
        <f>SUM(M46)</f>
        <v>0</v>
      </c>
      <c r="N41" s="9">
        <f>SUM(N46)</f>
        <v>0</v>
      </c>
      <c r="O41" s="9">
        <f>SUM(O46)</f>
        <v>0</v>
      </c>
      <c r="P41" s="9">
        <f>SUM(P46)</f>
        <v>0</v>
      </c>
      <c r="Q41" s="9">
        <f>SUM(Q46,Q45)</f>
        <v>36</v>
      </c>
      <c r="R41" s="9">
        <f>SUM(R46,R45)</f>
        <v>36</v>
      </c>
      <c r="S41" s="9">
        <f>SUM(S46)</f>
        <v>36</v>
      </c>
      <c r="T41" s="9">
        <f>SUM(T46)</f>
        <v>36</v>
      </c>
      <c r="U41" s="9" t="s">
        <v>96</v>
      </c>
      <c r="V41" s="9">
        <v>0</v>
      </c>
      <c r="W41" s="9">
        <v>0</v>
      </c>
      <c r="X41" s="9">
        <f t="shared" ref="X41:AN42" si="42">SUM(X43,)</f>
        <v>0</v>
      </c>
      <c r="Y41" s="9">
        <f t="shared" si="42"/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42"/>
        <v>0</v>
      </c>
      <c r="AD41" s="9">
        <f t="shared" si="42"/>
        <v>0</v>
      </c>
      <c r="AE41" s="9">
        <f t="shared" si="42"/>
        <v>0</v>
      </c>
      <c r="AF41" s="9">
        <f t="shared" si="42"/>
        <v>0</v>
      </c>
      <c r="AG41" s="9">
        <f t="shared" si="42"/>
        <v>0</v>
      </c>
      <c r="AH41" s="9">
        <f t="shared" si="42"/>
        <v>0</v>
      </c>
      <c r="AI41" s="9">
        <f t="shared" si="42"/>
        <v>0</v>
      </c>
      <c r="AJ41" s="9">
        <f t="shared" si="42"/>
        <v>0</v>
      </c>
      <c r="AK41" s="9">
        <f t="shared" si="42"/>
        <v>0</v>
      </c>
      <c r="AL41" s="9">
        <f t="shared" si="42"/>
        <v>0</v>
      </c>
      <c r="AM41" s="9">
        <f t="shared" si="42"/>
        <v>0</v>
      </c>
      <c r="AN41" s="9">
        <f t="shared" si="42"/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 t="s">
        <v>96</v>
      </c>
      <c r="AW41" s="114">
        <f t="shared" ref="AW41:BE41" si="43">SUM(AW43)</f>
        <v>0</v>
      </c>
      <c r="AX41" s="114">
        <f t="shared" si="43"/>
        <v>0</v>
      </c>
      <c r="AY41" s="114">
        <f t="shared" si="43"/>
        <v>0</v>
      </c>
      <c r="AZ41" s="114">
        <f t="shared" si="43"/>
        <v>0</v>
      </c>
      <c r="BA41" s="114">
        <f t="shared" si="43"/>
        <v>0</v>
      </c>
      <c r="BB41" s="114">
        <f t="shared" si="43"/>
        <v>0</v>
      </c>
      <c r="BC41" s="114">
        <f t="shared" si="43"/>
        <v>0</v>
      </c>
      <c r="BD41" s="114">
        <f t="shared" si="43"/>
        <v>0</v>
      </c>
      <c r="BE41" s="114">
        <f t="shared" si="43"/>
        <v>0</v>
      </c>
      <c r="BF41" s="9">
        <f t="shared" si="12"/>
        <v>160</v>
      </c>
    </row>
    <row r="42" spans="1:58" s="8" customFormat="1" x14ac:dyDescent="0.2">
      <c r="A42" s="189"/>
      <c r="B42" s="191"/>
      <c r="C42" s="207"/>
      <c r="D42" s="1" t="s">
        <v>18</v>
      </c>
      <c r="E42" s="9">
        <f>SUM(E44,)</f>
        <v>1</v>
      </c>
      <c r="F42" s="9">
        <f t="shared" ref="F42:L42" si="44">SUM(F44,)</f>
        <v>1</v>
      </c>
      <c r="G42" s="9">
        <f t="shared" si="44"/>
        <v>1</v>
      </c>
      <c r="H42" s="9">
        <f t="shared" si="44"/>
        <v>1</v>
      </c>
      <c r="I42" s="9">
        <f t="shared" si="44"/>
        <v>1</v>
      </c>
      <c r="J42" s="9">
        <f t="shared" si="44"/>
        <v>1</v>
      </c>
      <c r="K42" s="9">
        <f t="shared" si="44"/>
        <v>1</v>
      </c>
      <c r="L42" s="9">
        <f t="shared" si="44"/>
        <v>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 t="s">
        <v>96</v>
      </c>
      <c r="V42" s="9">
        <v>0</v>
      </c>
      <c r="W42" s="9">
        <v>0</v>
      </c>
      <c r="X42" s="9">
        <f>SUM(X44,)</f>
        <v>0</v>
      </c>
      <c r="Y42" s="9">
        <f t="shared" si="42"/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42"/>
        <v>0</v>
      </c>
      <c r="AD42" s="9">
        <f t="shared" si="42"/>
        <v>0</v>
      </c>
      <c r="AE42" s="9">
        <f t="shared" si="42"/>
        <v>0</v>
      </c>
      <c r="AF42" s="9">
        <f t="shared" si="42"/>
        <v>0</v>
      </c>
      <c r="AG42" s="9">
        <f t="shared" si="42"/>
        <v>0</v>
      </c>
      <c r="AH42" s="9">
        <f t="shared" si="42"/>
        <v>0</v>
      </c>
      <c r="AI42" s="9">
        <f t="shared" si="42"/>
        <v>0</v>
      </c>
      <c r="AJ42" s="9">
        <f t="shared" si="42"/>
        <v>0</v>
      </c>
      <c r="AK42" s="9">
        <f t="shared" si="42"/>
        <v>0</v>
      </c>
      <c r="AL42" s="9">
        <f t="shared" si="42"/>
        <v>0</v>
      </c>
      <c r="AM42" s="9">
        <f t="shared" si="42"/>
        <v>0</v>
      </c>
      <c r="AN42" s="9">
        <f t="shared" si="42"/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 t="s">
        <v>96</v>
      </c>
      <c r="AW42" s="114">
        <f t="shared" ref="AW42:BE42" si="45">SUM(AW44)</f>
        <v>0</v>
      </c>
      <c r="AX42" s="114">
        <f t="shared" si="45"/>
        <v>0</v>
      </c>
      <c r="AY42" s="114">
        <f t="shared" si="45"/>
        <v>0</v>
      </c>
      <c r="AZ42" s="114">
        <f t="shared" si="45"/>
        <v>0</v>
      </c>
      <c r="BA42" s="114">
        <f t="shared" si="45"/>
        <v>0</v>
      </c>
      <c r="BB42" s="114">
        <f t="shared" si="45"/>
        <v>0</v>
      </c>
      <c r="BC42" s="114">
        <f t="shared" si="45"/>
        <v>0</v>
      </c>
      <c r="BD42" s="114">
        <f t="shared" si="45"/>
        <v>0</v>
      </c>
      <c r="BE42" s="114">
        <f t="shared" si="45"/>
        <v>0</v>
      </c>
      <c r="BF42" s="9">
        <f t="shared" si="12"/>
        <v>8</v>
      </c>
    </row>
    <row r="43" spans="1:58" x14ac:dyDescent="0.2">
      <c r="A43" s="189"/>
      <c r="B43" s="192" t="s">
        <v>41</v>
      </c>
      <c r="C43" s="147" t="s">
        <v>155</v>
      </c>
      <c r="D43" s="39" t="s">
        <v>17</v>
      </c>
      <c r="E43" s="33">
        <v>2</v>
      </c>
      <c r="F43" s="33">
        <v>2</v>
      </c>
      <c r="G43" s="33">
        <v>2</v>
      </c>
      <c r="H43" s="33">
        <v>2</v>
      </c>
      <c r="I43" s="33">
        <v>2</v>
      </c>
      <c r="J43" s="33">
        <v>2</v>
      </c>
      <c r="K43" s="33">
        <v>2</v>
      </c>
      <c r="L43" s="33">
        <v>2</v>
      </c>
      <c r="M43" s="91" t="s">
        <v>97</v>
      </c>
      <c r="N43" s="91" t="s">
        <v>97</v>
      </c>
      <c r="O43" s="91" t="s">
        <v>97</v>
      </c>
      <c r="P43" s="91" t="s">
        <v>97</v>
      </c>
      <c r="Q43" s="91" t="s">
        <v>97</v>
      </c>
      <c r="R43" s="91" t="s">
        <v>97</v>
      </c>
      <c r="S43" s="91" t="s">
        <v>97</v>
      </c>
      <c r="T43" s="110" t="s">
        <v>97</v>
      </c>
      <c r="U43" s="109" t="s">
        <v>96</v>
      </c>
      <c r="V43" s="11">
        <v>0</v>
      </c>
      <c r="W43" s="11">
        <v>0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111" t="s">
        <v>97</v>
      </c>
      <c r="AP43" s="111" t="s">
        <v>97</v>
      </c>
      <c r="AQ43" s="111" t="s">
        <v>97</v>
      </c>
      <c r="AR43" s="111" t="s">
        <v>97</v>
      </c>
      <c r="AS43" s="111" t="s">
        <v>97</v>
      </c>
      <c r="AT43" s="111" t="s">
        <v>97</v>
      </c>
      <c r="AU43" s="111" t="s">
        <v>97</v>
      </c>
      <c r="AV43" s="109" t="s">
        <v>96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0">
        <f t="shared" si="12"/>
        <v>16</v>
      </c>
    </row>
    <row r="44" spans="1:58" x14ac:dyDescent="0.2">
      <c r="A44" s="189"/>
      <c r="B44" s="192"/>
      <c r="C44" s="147"/>
      <c r="D44" s="39" t="s">
        <v>18</v>
      </c>
      <c r="E44" s="33">
        <v>1</v>
      </c>
      <c r="F44" s="33">
        <v>1</v>
      </c>
      <c r="G44" s="33">
        <v>1</v>
      </c>
      <c r="H44" s="33">
        <v>1</v>
      </c>
      <c r="I44" s="33">
        <v>1</v>
      </c>
      <c r="J44" s="33">
        <v>1</v>
      </c>
      <c r="K44" s="33">
        <v>1</v>
      </c>
      <c r="L44" s="33">
        <v>1</v>
      </c>
      <c r="M44" s="91" t="s">
        <v>97</v>
      </c>
      <c r="N44" s="91" t="s">
        <v>97</v>
      </c>
      <c r="O44" s="91" t="s">
        <v>97</v>
      </c>
      <c r="P44" s="91" t="s">
        <v>97</v>
      </c>
      <c r="Q44" s="91" t="s">
        <v>97</v>
      </c>
      <c r="R44" s="91" t="s">
        <v>97</v>
      </c>
      <c r="S44" s="91" t="s">
        <v>97</v>
      </c>
      <c r="T44" s="110" t="s">
        <v>97</v>
      </c>
      <c r="U44" s="109" t="s">
        <v>96</v>
      </c>
      <c r="V44" s="11">
        <v>0</v>
      </c>
      <c r="W44" s="11">
        <v>0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111" t="s">
        <v>97</v>
      </c>
      <c r="AP44" s="111" t="s">
        <v>97</v>
      </c>
      <c r="AQ44" s="111" t="s">
        <v>97</v>
      </c>
      <c r="AR44" s="111" t="s">
        <v>97</v>
      </c>
      <c r="AS44" s="111" t="s">
        <v>97</v>
      </c>
      <c r="AT44" s="111" t="s">
        <v>97</v>
      </c>
      <c r="AU44" s="111" t="s">
        <v>97</v>
      </c>
      <c r="AV44" s="109" t="s">
        <v>96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0">
        <f t="shared" si="12"/>
        <v>8</v>
      </c>
    </row>
    <row r="45" spans="1:58" x14ac:dyDescent="0.2">
      <c r="A45" s="189"/>
      <c r="B45" s="84" t="s">
        <v>105</v>
      </c>
      <c r="C45" s="82" t="s">
        <v>133</v>
      </c>
      <c r="D45" s="39" t="s">
        <v>17</v>
      </c>
      <c r="E45" s="33"/>
      <c r="F45" s="33"/>
      <c r="G45" s="33"/>
      <c r="H45" s="33"/>
      <c r="I45" s="33"/>
      <c r="J45" s="33"/>
      <c r="K45" s="33"/>
      <c r="L45" s="33"/>
      <c r="M45" s="91" t="s">
        <v>97</v>
      </c>
      <c r="N45" s="91" t="s">
        <v>97</v>
      </c>
      <c r="O45" s="91" t="s">
        <v>97</v>
      </c>
      <c r="P45" s="91" t="s">
        <v>97</v>
      </c>
      <c r="Q45" s="92">
        <v>36</v>
      </c>
      <c r="R45" s="92">
        <v>36</v>
      </c>
      <c r="S45" s="91" t="s">
        <v>97</v>
      </c>
      <c r="T45" s="110" t="s">
        <v>97</v>
      </c>
      <c r="U45" s="109" t="s">
        <v>96</v>
      </c>
      <c r="V45" s="11">
        <v>0</v>
      </c>
      <c r="W45" s="11">
        <v>0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111" t="s">
        <v>97</v>
      </c>
      <c r="AP45" s="111" t="s">
        <v>97</v>
      </c>
      <c r="AQ45" s="111" t="s">
        <v>97</v>
      </c>
      <c r="AR45" s="111" t="s">
        <v>97</v>
      </c>
      <c r="AS45" s="111" t="s">
        <v>97</v>
      </c>
      <c r="AT45" s="111" t="s">
        <v>97</v>
      </c>
      <c r="AU45" s="111" t="s">
        <v>97</v>
      </c>
      <c r="AV45" s="109" t="s">
        <v>96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0">
        <f>SUM(E45:BE45)</f>
        <v>72</v>
      </c>
    </row>
    <row r="46" spans="1:58" x14ac:dyDescent="0.2">
      <c r="A46" s="189"/>
      <c r="B46" s="84" t="s">
        <v>89</v>
      </c>
      <c r="C46" s="6" t="s">
        <v>134</v>
      </c>
      <c r="D46" s="39" t="s">
        <v>17</v>
      </c>
      <c r="E46" s="33"/>
      <c r="F46" s="33"/>
      <c r="G46" s="33"/>
      <c r="H46" s="33"/>
      <c r="I46" s="33"/>
      <c r="J46" s="33"/>
      <c r="K46" s="33"/>
      <c r="L46" s="33"/>
      <c r="M46" s="91" t="s">
        <v>97</v>
      </c>
      <c r="N46" s="91" t="s">
        <v>97</v>
      </c>
      <c r="O46" s="91" t="s">
        <v>97</v>
      </c>
      <c r="P46" s="91" t="s">
        <v>97</v>
      </c>
      <c r="Q46" s="91" t="s">
        <v>97</v>
      </c>
      <c r="R46" s="91" t="s">
        <v>97</v>
      </c>
      <c r="S46" s="92">
        <v>36</v>
      </c>
      <c r="T46" s="116">
        <v>36</v>
      </c>
      <c r="U46" s="109" t="s">
        <v>96</v>
      </c>
      <c r="V46" s="11">
        <v>0</v>
      </c>
      <c r="W46" s="11">
        <v>0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111" t="s">
        <v>97</v>
      </c>
      <c r="AP46" s="111" t="s">
        <v>97</v>
      </c>
      <c r="AQ46" s="111" t="s">
        <v>97</v>
      </c>
      <c r="AR46" s="111" t="s">
        <v>97</v>
      </c>
      <c r="AS46" s="111" t="s">
        <v>97</v>
      </c>
      <c r="AT46" s="111" t="s">
        <v>97</v>
      </c>
      <c r="AU46" s="111" t="s">
        <v>97</v>
      </c>
      <c r="AV46" s="109" t="s">
        <v>96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0">
        <f t="shared" si="12"/>
        <v>72</v>
      </c>
    </row>
    <row r="47" spans="1:58" s="8" customFormat="1" x14ac:dyDescent="0.2">
      <c r="A47" s="189"/>
      <c r="B47" s="191" t="s">
        <v>166</v>
      </c>
      <c r="C47" s="207" t="s">
        <v>167</v>
      </c>
      <c r="D47" s="75" t="s">
        <v>17</v>
      </c>
      <c r="E47" s="59">
        <f>E49</f>
        <v>0</v>
      </c>
      <c r="F47" s="59">
        <f t="shared" ref="F47:L47" si="46">F49</f>
        <v>0</v>
      </c>
      <c r="G47" s="59">
        <f t="shared" si="46"/>
        <v>0</v>
      </c>
      <c r="H47" s="59">
        <f t="shared" si="46"/>
        <v>0</v>
      </c>
      <c r="I47" s="59">
        <f t="shared" si="46"/>
        <v>0</v>
      </c>
      <c r="J47" s="59">
        <f t="shared" si="46"/>
        <v>0</v>
      </c>
      <c r="K47" s="59">
        <f t="shared" si="46"/>
        <v>0</v>
      </c>
      <c r="L47" s="59">
        <f t="shared" si="46"/>
        <v>0</v>
      </c>
      <c r="M47" s="59">
        <f t="shared" ref="M47:T47" si="47">SUM(M51)</f>
        <v>0</v>
      </c>
      <c r="N47" s="59">
        <f t="shared" si="47"/>
        <v>0</v>
      </c>
      <c r="O47" s="59">
        <f t="shared" si="47"/>
        <v>0</v>
      </c>
      <c r="P47" s="59">
        <f t="shared" si="47"/>
        <v>0</v>
      </c>
      <c r="Q47" s="59">
        <f t="shared" si="47"/>
        <v>0</v>
      </c>
      <c r="R47" s="59">
        <f t="shared" si="47"/>
        <v>0</v>
      </c>
      <c r="S47" s="59">
        <f t="shared" si="47"/>
        <v>0</v>
      </c>
      <c r="T47" s="59">
        <f t="shared" si="47"/>
        <v>0</v>
      </c>
      <c r="U47" s="59" t="s">
        <v>96</v>
      </c>
      <c r="V47" s="59">
        <f>V49</f>
        <v>0</v>
      </c>
      <c r="W47" s="59">
        <f>W49</f>
        <v>0</v>
      </c>
      <c r="X47" s="59">
        <f t="shared" ref="X47:AN48" si="48">X49</f>
        <v>8</v>
      </c>
      <c r="Y47" s="59">
        <f t="shared" si="48"/>
        <v>8</v>
      </c>
      <c r="Z47" s="59">
        <f t="shared" si="48"/>
        <v>8</v>
      </c>
      <c r="AA47" s="59">
        <f t="shared" si="48"/>
        <v>8</v>
      </c>
      <c r="AB47" s="59">
        <f t="shared" si="48"/>
        <v>8</v>
      </c>
      <c r="AC47" s="59">
        <f t="shared" si="48"/>
        <v>8</v>
      </c>
      <c r="AD47" s="59">
        <f t="shared" si="48"/>
        <v>8</v>
      </c>
      <c r="AE47" s="59">
        <f t="shared" si="48"/>
        <v>8</v>
      </c>
      <c r="AF47" s="59">
        <f t="shared" si="48"/>
        <v>8</v>
      </c>
      <c r="AG47" s="59">
        <f t="shared" si="48"/>
        <v>8</v>
      </c>
      <c r="AH47" s="59">
        <f t="shared" si="48"/>
        <v>8</v>
      </c>
      <c r="AI47" s="59">
        <f t="shared" si="48"/>
        <v>8</v>
      </c>
      <c r="AJ47" s="59">
        <f t="shared" si="48"/>
        <v>8</v>
      </c>
      <c r="AK47" s="59">
        <f t="shared" si="48"/>
        <v>8</v>
      </c>
      <c r="AL47" s="59">
        <f t="shared" si="48"/>
        <v>8</v>
      </c>
      <c r="AM47" s="59">
        <f t="shared" si="48"/>
        <v>8</v>
      </c>
      <c r="AN47" s="59">
        <f t="shared" si="48"/>
        <v>8</v>
      </c>
      <c r="AO47" s="59">
        <f>SUM(AO51:AO52)</f>
        <v>36</v>
      </c>
      <c r="AP47" s="59">
        <f t="shared" ref="AP47:AU47" si="49">SUM(AP51:AP52)</f>
        <v>36</v>
      </c>
      <c r="AQ47" s="59">
        <f t="shared" si="49"/>
        <v>36</v>
      </c>
      <c r="AR47" s="59">
        <f t="shared" si="49"/>
        <v>36</v>
      </c>
      <c r="AS47" s="59">
        <f t="shared" si="49"/>
        <v>36</v>
      </c>
      <c r="AT47" s="59">
        <f t="shared" si="49"/>
        <v>0</v>
      </c>
      <c r="AU47" s="59">
        <f t="shared" si="49"/>
        <v>0</v>
      </c>
      <c r="AV47" s="59" t="s">
        <v>96</v>
      </c>
      <c r="AW47" s="114">
        <f t="shared" ref="AW47:BE47" si="50">SUM(AW49)</f>
        <v>0</v>
      </c>
      <c r="AX47" s="114">
        <f t="shared" si="50"/>
        <v>0</v>
      </c>
      <c r="AY47" s="114">
        <f t="shared" si="50"/>
        <v>0</v>
      </c>
      <c r="AZ47" s="114">
        <f t="shared" si="50"/>
        <v>0</v>
      </c>
      <c r="BA47" s="114">
        <f t="shared" si="50"/>
        <v>0</v>
      </c>
      <c r="BB47" s="114">
        <f t="shared" si="50"/>
        <v>0</v>
      </c>
      <c r="BC47" s="114">
        <f t="shared" si="50"/>
        <v>0</v>
      </c>
      <c r="BD47" s="114">
        <f t="shared" si="50"/>
        <v>0</v>
      </c>
      <c r="BE47" s="114">
        <f t="shared" si="50"/>
        <v>0</v>
      </c>
      <c r="BF47" s="59">
        <f>SUM(E47:BE47)</f>
        <v>316</v>
      </c>
    </row>
    <row r="48" spans="1:58" s="8" customFormat="1" ht="23.25" customHeight="1" x14ac:dyDescent="0.2">
      <c r="A48" s="189"/>
      <c r="B48" s="191"/>
      <c r="C48" s="207"/>
      <c r="D48" s="75" t="s">
        <v>18</v>
      </c>
      <c r="E48" s="59">
        <f>E50</f>
        <v>0</v>
      </c>
      <c r="F48" s="59">
        <f t="shared" ref="F48:L48" si="51">F50</f>
        <v>0</v>
      </c>
      <c r="G48" s="59">
        <f t="shared" si="51"/>
        <v>0</v>
      </c>
      <c r="H48" s="59">
        <f t="shared" si="51"/>
        <v>0</v>
      </c>
      <c r="I48" s="59">
        <f t="shared" si="51"/>
        <v>0</v>
      </c>
      <c r="J48" s="59">
        <f t="shared" si="51"/>
        <v>0</v>
      </c>
      <c r="K48" s="59">
        <f t="shared" si="51"/>
        <v>0</v>
      </c>
      <c r="L48" s="59">
        <f t="shared" si="51"/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 t="s">
        <v>96</v>
      </c>
      <c r="V48" s="59">
        <f>V50</f>
        <v>0</v>
      </c>
      <c r="W48" s="59">
        <f>W50</f>
        <v>0</v>
      </c>
      <c r="X48" s="59">
        <f>X50</f>
        <v>4</v>
      </c>
      <c r="Y48" s="59">
        <f t="shared" si="48"/>
        <v>4</v>
      </c>
      <c r="Z48" s="59">
        <f t="shared" si="48"/>
        <v>4</v>
      </c>
      <c r="AA48" s="59">
        <f t="shared" si="48"/>
        <v>4</v>
      </c>
      <c r="AB48" s="59">
        <f t="shared" si="48"/>
        <v>4</v>
      </c>
      <c r="AC48" s="59">
        <f t="shared" si="48"/>
        <v>4</v>
      </c>
      <c r="AD48" s="59">
        <f t="shared" si="48"/>
        <v>4</v>
      </c>
      <c r="AE48" s="59">
        <f t="shared" si="48"/>
        <v>4</v>
      </c>
      <c r="AF48" s="59">
        <f t="shared" si="48"/>
        <v>4</v>
      </c>
      <c r="AG48" s="59">
        <f t="shared" si="48"/>
        <v>4</v>
      </c>
      <c r="AH48" s="59">
        <f t="shared" si="48"/>
        <v>4</v>
      </c>
      <c r="AI48" s="59">
        <f t="shared" si="48"/>
        <v>4</v>
      </c>
      <c r="AJ48" s="59">
        <f t="shared" si="48"/>
        <v>4</v>
      </c>
      <c r="AK48" s="59">
        <f t="shared" si="48"/>
        <v>4</v>
      </c>
      <c r="AL48" s="59">
        <f t="shared" si="48"/>
        <v>4</v>
      </c>
      <c r="AM48" s="59">
        <f t="shared" si="48"/>
        <v>4</v>
      </c>
      <c r="AN48" s="59">
        <f t="shared" si="48"/>
        <v>4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 t="s">
        <v>96</v>
      </c>
      <c r="AW48" s="114">
        <f t="shared" ref="AW48:BE48" si="52">SUM(AW50)</f>
        <v>0</v>
      </c>
      <c r="AX48" s="114">
        <f t="shared" si="52"/>
        <v>0</v>
      </c>
      <c r="AY48" s="114">
        <f t="shared" si="52"/>
        <v>0</v>
      </c>
      <c r="AZ48" s="114">
        <f t="shared" si="52"/>
        <v>0</v>
      </c>
      <c r="BA48" s="114">
        <f t="shared" si="52"/>
        <v>0</v>
      </c>
      <c r="BB48" s="114">
        <f t="shared" si="52"/>
        <v>0</v>
      </c>
      <c r="BC48" s="114">
        <f t="shared" si="52"/>
        <v>0</v>
      </c>
      <c r="BD48" s="114">
        <f t="shared" si="52"/>
        <v>0</v>
      </c>
      <c r="BE48" s="114">
        <f t="shared" si="52"/>
        <v>0</v>
      </c>
      <c r="BF48" s="59">
        <f>SUM(E48:BE48)</f>
        <v>68</v>
      </c>
    </row>
    <row r="49" spans="1:58" ht="14.25" customHeight="1" x14ac:dyDescent="0.2">
      <c r="A49" s="189"/>
      <c r="B49" s="192" t="s">
        <v>45</v>
      </c>
      <c r="C49" s="147" t="s">
        <v>168</v>
      </c>
      <c r="D49" s="39" t="s">
        <v>17</v>
      </c>
      <c r="E49" s="10"/>
      <c r="F49" s="10"/>
      <c r="G49" s="10"/>
      <c r="H49" s="10"/>
      <c r="I49" s="10"/>
      <c r="J49" s="10"/>
      <c r="K49" s="10"/>
      <c r="L49" s="10"/>
      <c r="M49" s="91" t="s">
        <v>97</v>
      </c>
      <c r="N49" s="91" t="s">
        <v>97</v>
      </c>
      <c r="O49" s="91" t="s">
        <v>97</v>
      </c>
      <c r="P49" s="91" t="s">
        <v>97</v>
      </c>
      <c r="Q49" s="91" t="s">
        <v>97</v>
      </c>
      <c r="R49" s="91" t="s">
        <v>97</v>
      </c>
      <c r="S49" s="91" t="s">
        <v>97</v>
      </c>
      <c r="T49" s="110" t="s">
        <v>97</v>
      </c>
      <c r="U49" s="109" t="s">
        <v>96</v>
      </c>
      <c r="V49" s="11">
        <v>0</v>
      </c>
      <c r="W49" s="11">
        <v>0</v>
      </c>
      <c r="X49" s="31">
        <v>8</v>
      </c>
      <c r="Y49" s="31">
        <v>8</v>
      </c>
      <c r="Z49" s="31">
        <v>8</v>
      </c>
      <c r="AA49" s="31">
        <v>8</v>
      </c>
      <c r="AB49" s="31">
        <v>8</v>
      </c>
      <c r="AC49" s="31">
        <v>8</v>
      </c>
      <c r="AD49" s="31">
        <v>8</v>
      </c>
      <c r="AE49" s="31">
        <v>8</v>
      </c>
      <c r="AF49" s="31">
        <v>8</v>
      </c>
      <c r="AG49" s="31">
        <v>8</v>
      </c>
      <c r="AH49" s="31">
        <v>8</v>
      </c>
      <c r="AI49" s="31">
        <v>8</v>
      </c>
      <c r="AJ49" s="31">
        <v>8</v>
      </c>
      <c r="AK49" s="31">
        <v>8</v>
      </c>
      <c r="AL49" s="31">
        <v>8</v>
      </c>
      <c r="AM49" s="31">
        <v>8</v>
      </c>
      <c r="AN49" s="31">
        <v>8</v>
      </c>
      <c r="AO49" s="111" t="s">
        <v>97</v>
      </c>
      <c r="AP49" s="111" t="s">
        <v>97</v>
      </c>
      <c r="AQ49" s="111" t="s">
        <v>97</v>
      </c>
      <c r="AR49" s="111" t="s">
        <v>97</v>
      </c>
      <c r="AS49" s="111" t="s">
        <v>97</v>
      </c>
      <c r="AT49" s="111" t="s">
        <v>97</v>
      </c>
      <c r="AU49" s="111" t="s">
        <v>97</v>
      </c>
      <c r="AV49" s="109" t="s">
        <v>96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0">
        <f>SUM(E49:BE49)</f>
        <v>136</v>
      </c>
    </row>
    <row r="50" spans="1:58" ht="15" customHeight="1" x14ac:dyDescent="0.2">
      <c r="A50" s="189"/>
      <c r="B50" s="192"/>
      <c r="C50" s="147"/>
      <c r="D50" s="39" t="s">
        <v>18</v>
      </c>
      <c r="E50" s="10"/>
      <c r="F50" s="10"/>
      <c r="G50" s="10"/>
      <c r="H50" s="10"/>
      <c r="I50" s="10"/>
      <c r="J50" s="10"/>
      <c r="K50" s="10"/>
      <c r="L50" s="10"/>
      <c r="M50" s="91" t="s">
        <v>97</v>
      </c>
      <c r="N50" s="91" t="s">
        <v>97</v>
      </c>
      <c r="O50" s="91" t="s">
        <v>97</v>
      </c>
      <c r="P50" s="91" t="s">
        <v>97</v>
      </c>
      <c r="Q50" s="91" t="s">
        <v>97</v>
      </c>
      <c r="R50" s="91" t="s">
        <v>97</v>
      </c>
      <c r="S50" s="91" t="s">
        <v>97</v>
      </c>
      <c r="T50" s="110" t="s">
        <v>97</v>
      </c>
      <c r="U50" s="109" t="s">
        <v>96</v>
      </c>
      <c r="V50" s="11">
        <v>0</v>
      </c>
      <c r="W50" s="11">
        <v>0</v>
      </c>
      <c r="X50" s="31">
        <v>4</v>
      </c>
      <c r="Y50" s="31">
        <v>4</v>
      </c>
      <c r="Z50" s="31">
        <v>4</v>
      </c>
      <c r="AA50" s="31">
        <v>4</v>
      </c>
      <c r="AB50" s="31">
        <v>4</v>
      </c>
      <c r="AC50" s="31">
        <v>4</v>
      </c>
      <c r="AD50" s="31">
        <v>4</v>
      </c>
      <c r="AE50" s="31">
        <v>4</v>
      </c>
      <c r="AF50" s="31">
        <v>4</v>
      </c>
      <c r="AG50" s="31">
        <v>4</v>
      </c>
      <c r="AH50" s="31">
        <v>4</v>
      </c>
      <c r="AI50" s="31">
        <v>4</v>
      </c>
      <c r="AJ50" s="31">
        <v>4</v>
      </c>
      <c r="AK50" s="31">
        <v>4</v>
      </c>
      <c r="AL50" s="31">
        <v>4</v>
      </c>
      <c r="AM50" s="31">
        <v>4</v>
      </c>
      <c r="AN50" s="31">
        <v>4</v>
      </c>
      <c r="AO50" s="111" t="s">
        <v>97</v>
      </c>
      <c r="AP50" s="111" t="s">
        <v>97</v>
      </c>
      <c r="AQ50" s="111" t="s">
        <v>97</v>
      </c>
      <c r="AR50" s="111" t="s">
        <v>97</v>
      </c>
      <c r="AS50" s="111" t="s">
        <v>97</v>
      </c>
      <c r="AT50" s="111" t="s">
        <v>97</v>
      </c>
      <c r="AU50" s="111" t="s">
        <v>97</v>
      </c>
      <c r="AV50" s="109" t="s">
        <v>96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0">
        <f>SUM(E50:BE50)</f>
        <v>68</v>
      </c>
    </row>
    <row r="51" spans="1:58" ht="12.75" customHeight="1" x14ac:dyDescent="0.2">
      <c r="A51" s="189"/>
      <c r="B51" s="6" t="s">
        <v>94</v>
      </c>
      <c r="C51" s="82" t="s">
        <v>133</v>
      </c>
      <c r="D51" s="2" t="s">
        <v>17</v>
      </c>
      <c r="E51" s="10"/>
      <c r="F51" s="10"/>
      <c r="G51" s="10"/>
      <c r="H51" s="10"/>
      <c r="I51" s="10"/>
      <c r="J51" s="10"/>
      <c r="K51" s="10"/>
      <c r="L51" s="11"/>
      <c r="M51" s="91" t="s">
        <v>97</v>
      </c>
      <c r="N51" s="91" t="s">
        <v>97</v>
      </c>
      <c r="O51" s="91" t="s">
        <v>97</v>
      </c>
      <c r="P51" s="91" t="s">
        <v>97</v>
      </c>
      <c r="Q51" s="91" t="s">
        <v>97</v>
      </c>
      <c r="R51" s="91" t="s">
        <v>97</v>
      </c>
      <c r="S51" s="91" t="s">
        <v>97</v>
      </c>
      <c r="T51" s="110" t="s">
        <v>97</v>
      </c>
      <c r="U51" s="109" t="s">
        <v>96</v>
      </c>
      <c r="V51" s="11">
        <v>0</v>
      </c>
      <c r="W51" s="11">
        <v>0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7">
        <v>36</v>
      </c>
      <c r="AP51" s="117">
        <v>36</v>
      </c>
      <c r="AQ51" s="111" t="s">
        <v>97</v>
      </c>
      <c r="AR51" s="111" t="s">
        <v>97</v>
      </c>
      <c r="AS51" s="111" t="s">
        <v>97</v>
      </c>
      <c r="AT51" s="111" t="s">
        <v>97</v>
      </c>
      <c r="AU51" s="111" t="s">
        <v>97</v>
      </c>
      <c r="AV51" s="109" t="s">
        <v>96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0">
        <f>SUM(E51:BE51)</f>
        <v>72</v>
      </c>
    </row>
    <row r="52" spans="1:58" ht="12.75" customHeight="1" x14ac:dyDescent="0.2">
      <c r="A52" s="189"/>
      <c r="B52" s="6" t="s">
        <v>169</v>
      </c>
      <c r="C52" s="6" t="s">
        <v>134</v>
      </c>
      <c r="D52" s="2" t="s">
        <v>17</v>
      </c>
      <c r="E52" s="22"/>
      <c r="F52" s="22"/>
      <c r="G52" s="22"/>
      <c r="H52" s="22"/>
      <c r="I52" s="22"/>
      <c r="J52" s="22"/>
      <c r="K52" s="22"/>
      <c r="L52" s="23"/>
      <c r="M52" s="91" t="s">
        <v>97</v>
      </c>
      <c r="N52" s="91" t="s">
        <v>97</v>
      </c>
      <c r="O52" s="91" t="s">
        <v>97</v>
      </c>
      <c r="P52" s="91" t="s">
        <v>97</v>
      </c>
      <c r="Q52" s="91" t="s">
        <v>97</v>
      </c>
      <c r="R52" s="91" t="s">
        <v>97</v>
      </c>
      <c r="S52" s="91" t="s">
        <v>97</v>
      </c>
      <c r="T52" s="110" t="s">
        <v>97</v>
      </c>
      <c r="U52" s="109" t="s">
        <v>96</v>
      </c>
      <c r="V52" s="11">
        <v>0</v>
      </c>
      <c r="W52" s="11">
        <v>0</v>
      </c>
      <c r="X52" s="23"/>
      <c r="Y52" s="23"/>
      <c r="Z52" s="23"/>
      <c r="AA52" s="23"/>
      <c r="AB52" s="23"/>
      <c r="AC52" s="23"/>
      <c r="AD52" s="23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111" t="s">
        <v>97</v>
      </c>
      <c r="AP52" s="111" t="s">
        <v>97</v>
      </c>
      <c r="AQ52" s="117">
        <v>36</v>
      </c>
      <c r="AR52" s="117">
        <v>36</v>
      </c>
      <c r="AS52" s="117">
        <v>36</v>
      </c>
      <c r="AT52" s="111" t="s">
        <v>97</v>
      </c>
      <c r="AU52" s="111" t="s">
        <v>97</v>
      </c>
      <c r="AV52" s="109" t="s">
        <v>96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0">
        <f t="shared" ref="BF52:BF58" si="53">SUM(E52:BE52)</f>
        <v>108</v>
      </c>
    </row>
    <row r="53" spans="1:58" ht="12.75" customHeight="1" x14ac:dyDescent="0.2">
      <c r="A53" s="189"/>
      <c r="B53" s="148" t="s">
        <v>170</v>
      </c>
      <c r="C53" s="148" t="s">
        <v>167</v>
      </c>
      <c r="D53" s="86" t="s">
        <v>17</v>
      </c>
      <c r="E53" s="85">
        <f>SUM(E55)</f>
        <v>0</v>
      </c>
      <c r="F53" s="85">
        <f t="shared" ref="F53:L53" si="54">SUM(F55)</f>
        <v>0</v>
      </c>
      <c r="G53" s="85">
        <f t="shared" si="54"/>
        <v>0</v>
      </c>
      <c r="H53" s="85">
        <f t="shared" si="54"/>
        <v>0</v>
      </c>
      <c r="I53" s="85">
        <f t="shared" si="54"/>
        <v>0</v>
      </c>
      <c r="J53" s="85">
        <f t="shared" si="54"/>
        <v>0</v>
      </c>
      <c r="K53" s="85">
        <f t="shared" si="54"/>
        <v>0</v>
      </c>
      <c r="L53" s="85">
        <f t="shared" si="54"/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 t="s">
        <v>96</v>
      </c>
      <c r="V53" s="90">
        <v>0</v>
      </c>
      <c r="W53" s="90">
        <v>0</v>
      </c>
      <c r="X53" s="85">
        <f t="shared" ref="X53:AN53" si="55">SUM(X55)</f>
        <v>8</v>
      </c>
      <c r="Y53" s="85">
        <f t="shared" si="55"/>
        <v>8</v>
      </c>
      <c r="Z53" s="85">
        <f t="shared" si="55"/>
        <v>8</v>
      </c>
      <c r="AA53" s="85">
        <f t="shared" si="55"/>
        <v>8</v>
      </c>
      <c r="AB53" s="85">
        <f t="shared" si="55"/>
        <v>8</v>
      </c>
      <c r="AC53" s="85">
        <f t="shared" si="55"/>
        <v>8</v>
      </c>
      <c r="AD53" s="85">
        <f t="shared" si="55"/>
        <v>8</v>
      </c>
      <c r="AE53" s="85">
        <f t="shared" si="55"/>
        <v>8</v>
      </c>
      <c r="AF53" s="85">
        <f t="shared" si="55"/>
        <v>8</v>
      </c>
      <c r="AG53" s="85">
        <f t="shared" si="55"/>
        <v>8</v>
      </c>
      <c r="AH53" s="85">
        <f t="shared" si="55"/>
        <v>8</v>
      </c>
      <c r="AI53" s="85">
        <f t="shared" si="55"/>
        <v>8</v>
      </c>
      <c r="AJ53" s="85">
        <f t="shared" si="55"/>
        <v>8</v>
      </c>
      <c r="AK53" s="85">
        <f t="shared" si="55"/>
        <v>8</v>
      </c>
      <c r="AL53" s="85">
        <f t="shared" si="55"/>
        <v>8</v>
      </c>
      <c r="AM53" s="85">
        <f t="shared" si="55"/>
        <v>8</v>
      </c>
      <c r="AN53" s="85">
        <f t="shared" si="55"/>
        <v>8</v>
      </c>
      <c r="AO53" s="102">
        <f>SUM(AO57:AO58)</f>
        <v>0</v>
      </c>
      <c r="AP53" s="102">
        <f t="shared" ref="AP53:AU53" si="56">SUM(AP57:AP58)</f>
        <v>0</v>
      </c>
      <c r="AQ53" s="102">
        <f t="shared" si="56"/>
        <v>0</v>
      </c>
      <c r="AR53" s="102">
        <f t="shared" si="56"/>
        <v>0</v>
      </c>
      <c r="AS53" s="102">
        <f t="shared" si="56"/>
        <v>0</v>
      </c>
      <c r="AT53" s="102">
        <f t="shared" si="56"/>
        <v>36</v>
      </c>
      <c r="AU53" s="102">
        <f t="shared" si="56"/>
        <v>36</v>
      </c>
      <c r="AV53" s="113" t="s">
        <v>96</v>
      </c>
      <c r="AW53" s="114">
        <f t="shared" ref="AW53:BE53" si="57">SUM(AW55)</f>
        <v>0</v>
      </c>
      <c r="AX53" s="114">
        <f t="shared" si="57"/>
        <v>0</v>
      </c>
      <c r="AY53" s="114">
        <f t="shared" si="57"/>
        <v>0</v>
      </c>
      <c r="AZ53" s="114">
        <f t="shared" si="57"/>
        <v>0</v>
      </c>
      <c r="BA53" s="114">
        <f t="shared" si="57"/>
        <v>0</v>
      </c>
      <c r="BB53" s="114">
        <f t="shared" si="57"/>
        <v>0</v>
      </c>
      <c r="BC53" s="114">
        <f t="shared" si="57"/>
        <v>0</v>
      </c>
      <c r="BD53" s="114">
        <f t="shared" si="57"/>
        <v>0</v>
      </c>
      <c r="BE53" s="114">
        <f t="shared" si="57"/>
        <v>0</v>
      </c>
      <c r="BF53" s="59">
        <f>SUM(E53:BE53)</f>
        <v>208</v>
      </c>
    </row>
    <row r="54" spans="1:58" ht="19.5" customHeight="1" x14ac:dyDescent="0.2">
      <c r="A54" s="189"/>
      <c r="B54" s="149"/>
      <c r="C54" s="149"/>
      <c r="D54" s="86" t="s">
        <v>18</v>
      </c>
      <c r="E54" s="85">
        <f>SUM(E56)</f>
        <v>0</v>
      </c>
      <c r="F54" s="85">
        <f t="shared" ref="F54:L54" si="58">SUM(F56)</f>
        <v>0</v>
      </c>
      <c r="G54" s="85">
        <f t="shared" si="58"/>
        <v>0</v>
      </c>
      <c r="H54" s="85">
        <f t="shared" si="58"/>
        <v>0</v>
      </c>
      <c r="I54" s="85">
        <f t="shared" si="58"/>
        <v>0</v>
      </c>
      <c r="J54" s="85">
        <f t="shared" si="58"/>
        <v>0</v>
      </c>
      <c r="K54" s="85">
        <f t="shared" si="58"/>
        <v>0</v>
      </c>
      <c r="L54" s="85">
        <f t="shared" si="58"/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 t="s">
        <v>96</v>
      </c>
      <c r="V54" s="90">
        <v>0</v>
      </c>
      <c r="W54" s="90">
        <v>0</v>
      </c>
      <c r="X54" s="85">
        <f t="shared" ref="X54:AN54" si="59">SUM(X56)</f>
        <v>4</v>
      </c>
      <c r="Y54" s="85">
        <f t="shared" si="59"/>
        <v>4</v>
      </c>
      <c r="Z54" s="85">
        <f t="shared" si="59"/>
        <v>4</v>
      </c>
      <c r="AA54" s="85">
        <f t="shared" si="59"/>
        <v>4</v>
      </c>
      <c r="AB54" s="85">
        <f t="shared" si="59"/>
        <v>4</v>
      </c>
      <c r="AC54" s="85">
        <f t="shared" si="59"/>
        <v>4</v>
      </c>
      <c r="AD54" s="85">
        <f t="shared" si="59"/>
        <v>4</v>
      </c>
      <c r="AE54" s="85">
        <f t="shared" si="59"/>
        <v>4</v>
      </c>
      <c r="AF54" s="85">
        <f t="shared" si="59"/>
        <v>4</v>
      </c>
      <c r="AG54" s="85">
        <f t="shared" si="59"/>
        <v>4</v>
      </c>
      <c r="AH54" s="85">
        <f t="shared" si="59"/>
        <v>4</v>
      </c>
      <c r="AI54" s="85">
        <f t="shared" si="59"/>
        <v>4</v>
      </c>
      <c r="AJ54" s="85">
        <f t="shared" si="59"/>
        <v>4</v>
      </c>
      <c r="AK54" s="85">
        <f t="shared" si="59"/>
        <v>4</v>
      </c>
      <c r="AL54" s="85">
        <f t="shared" si="59"/>
        <v>4</v>
      </c>
      <c r="AM54" s="85">
        <f t="shared" si="59"/>
        <v>4</v>
      </c>
      <c r="AN54" s="85">
        <f t="shared" si="59"/>
        <v>4</v>
      </c>
      <c r="AO54" s="102">
        <v>0</v>
      </c>
      <c r="AP54" s="102">
        <v>0</v>
      </c>
      <c r="AQ54" s="102">
        <v>0</v>
      </c>
      <c r="AR54" s="102">
        <v>0</v>
      </c>
      <c r="AS54" s="102">
        <v>0</v>
      </c>
      <c r="AT54" s="102">
        <v>0</v>
      </c>
      <c r="AU54" s="102">
        <v>0</v>
      </c>
      <c r="AV54" s="113" t="s">
        <v>96</v>
      </c>
      <c r="AW54" s="114">
        <f t="shared" ref="AW54:BE54" si="60">SUM(AW56)</f>
        <v>0</v>
      </c>
      <c r="AX54" s="114">
        <f t="shared" si="60"/>
        <v>0</v>
      </c>
      <c r="AY54" s="114">
        <f t="shared" si="60"/>
        <v>0</v>
      </c>
      <c r="AZ54" s="114">
        <f t="shared" si="60"/>
        <v>0</v>
      </c>
      <c r="BA54" s="114">
        <f t="shared" si="60"/>
        <v>0</v>
      </c>
      <c r="BB54" s="114">
        <f t="shared" si="60"/>
        <v>0</v>
      </c>
      <c r="BC54" s="114">
        <f t="shared" si="60"/>
        <v>0</v>
      </c>
      <c r="BD54" s="114">
        <f t="shared" si="60"/>
        <v>0</v>
      </c>
      <c r="BE54" s="114">
        <f t="shared" si="60"/>
        <v>0</v>
      </c>
      <c r="BF54" s="59">
        <f t="shared" si="53"/>
        <v>68</v>
      </c>
    </row>
    <row r="55" spans="1:58" ht="12.75" customHeight="1" x14ac:dyDescent="0.2">
      <c r="A55" s="189"/>
      <c r="B55" s="202" t="s">
        <v>44</v>
      </c>
      <c r="C55" s="202" t="s">
        <v>171</v>
      </c>
      <c r="D55" s="39" t="s">
        <v>17</v>
      </c>
      <c r="E55" s="22"/>
      <c r="F55" s="22"/>
      <c r="G55" s="22"/>
      <c r="H55" s="22"/>
      <c r="I55" s="22"/>
      <c r="J55" s="22"/>
      <c r="K55" s="22"/>
      <c r="L55" s="23"/>
      <c r="M55" s="91" t="s">
        <v>97</v>
      </c>
      <c r="N55" s="91" t="s">
        <v>97</v>
      </c>
      <c r="O55" s="91" t="s">
        <v>97</v>
      </c>
      <c r="P55" s="91" t="s">
        <v>97</v>
      </c>
      <c r="Q55" s="91" t="s">
        <v>97</v>
      </c>
      <c r="R55" s="91" t="s">
        <v>97</v>
      </c>
      <c r="S55" s="91" t="s">
        <v>97</v>
      </c>
      <c r="T55" s="110" t="s">
        <v>97</v>
      </c>
      <c r="U55" s="109" t="s">
        <v>96</v>
      </c>
      <c r="V55" s="11">
        <v>0</v>
      </c>
      <c r="W55" s="11">
        <v>0</v>
      </c>
      <c r="X55" s="31">
        <v>8</v>
      </c>
      <c r="Y55" s="31">
        <v>8</v>
      </c>
      <c r="Z55" s="31">
        <v>8</v>
      </c>
      <c r="AA55" s="31">
        <v>8</v>
      </c>
      <c r="AB55" s="31">
        <v>8</v>
      </c>
      <c r="AC55" s="31">
        <v>8</v>
      </c>
      <c r="AD55" s="31">
        <v>8</v>
      </c>
      <c r="AE55" s="31">
        <v>8</v>
      </c>
      <c r="AF55" s="31">
        <v>8</v>
      </c>
      <c r="AG55" s="31">
        <v>8</v>
      </c>
      <c r="AH55" s="31">
        <v>8</v>
      </c>
      <c r="AI55" s="31">
        <v>8</v>
      </c>
      <c r="AJ55" s="31">
        <v>8</v>
      </c>
      <c r="AK55" s="31">
        <v>8</v>
      </c>
      <c r="AL55" s="31">
        <v>8</v>
      </c>
      <c r="AM55" s="31">
        <v>8</v>
      </c>
      <c r="AN55" s="31">
        <v>8</v>
      </c>
      <c r="AO55" s="111" t="s">
        <v>97</v>
      </c>
      <c r="AP55" s="111" t="s">
        <v>97</v>
      </c>
      <c r="AQ55" s="111" t="s">
        <v>97</v>
      </c>
      <c r="AR55" s="111" t="s">
        <v>97</v>
      </c>
      <c r="AS55" s="111" t="s">
        <v>97</v>
      </c>
      <c r="AT55" s="111" t="s">
        <v>97</v>
      </c>
      <c r="AU55" s="111" t="s">
        <v>97</v>
      </c>
      <c r="AV55" s="109" t="s">
        <v>96</v>
      </c>
      <c r="AW55" s="78"/>
      <c r="AX55" s="78"/>
      <c r="AY55" s="78"/>
      <c r="AZ55" s="78"/>
      <c r="BA55" s="78"/>
      <c r="BB55" s="78"/>
      <c r="BC55" s="78"/>
      <c r="BD55" s="78"/>
      <c r="BE55" s="78"/>
      <c r="BF55" s="30">
        <f t="shared" si="53"/>
        <v>136</v>
      </c>
    </row>
    <row r="56" spans="1:58" ht="12.75" customHeight="1" x14ac:dyDescent="0.2">
      <c r="A56" s="189"/>
      <c r="B56" s="203"/>
      <c r="C56" s="203"/>
      <c r="D56" s="39" t="s">
        <v>18</v>
      </c>
      <c r="E56" s="22"/>
      <c r="F56" s="22"/>
      <c r="G56" s="22"/>
      <c r="H56" s="22"/>
      <c r="I56" s="22"/>
      <c r="J56" s="22"/>
      <c r="K56" s="22"/>
      <c r="L56" s="23"/>
      <c r="M56" s="91" t="s">
        <v>97</v>
      </c>
      <c r="N56" s="91" t="s">
        <v>97</v>
      </c>
      <c r="O56" s="91" t="s">
        <v>97</v>
      </c>
      <c r="P56" s="91" t="s">
        <v>97</v>
      </c>
      <c r="Q56" s="91" t="s">
        <v>97</v>
      </c>
      <c r="R56" s="91" t="s">
        <v>97</v>
      </c>
      <c r="S56" s="91" t="s">
        <v>97</v>
      </c>
      <c r="T56" s="110" t="s">
        <v>97</v>
      </c>
      <c r="U56" s="109" t="s">
        <v>96</v>
      </c>
      <c r="V56" s="11">
        <v>0</v>
      </c>
      <c r="W56" s="11">
        <v>0</v>
      </c>
      <c r="X56" s="31">
        <v>4</v>
      </c>
      <c r="Y56" s="31">
        <v>4</v>
      </c>
      <c r="Z56" s="31">
        <v>4</v>
      </c>
      <c r="AA56" s="31">
        <v>4</v>
      </c>
      <c r="AB56" s="31">
        <v>4</v>
      </c>
      <c r="AC56" s="31">
        <v>4</v>
      </c>
      <c r="AD56" s="31">
        <v>4</v>
      </c>
      <c r="AE56" s="31">
        <v>4</v>
      </c>
      <c r="AF56" s="31">
        <v>4</v>
      </c>
      <c r="AG56" s="31">
        <v>4</v>
      </c>
      <c r="AH56" s="31">
        <v>4</v>
      </c>
      <c r="AI56" s="31">
        <v>4</v>
      </c>
      <c r="AJ56" s="31">
        <v>4</v>
      </c>
      <c r="AK56" s="31">
        <v>4</v>
      </c>
      <c r="AL56" s="31">
        <v>4</v>
      </c>
      <c r="AM56" s="31">
        <v>4</v>
      </c>
      <c r="AN56" s="31">
        <v>4</v>
      </c>
      <c r="AO56" s="111" t="s">
        <v>97</v>
      </c>
      <c r="AP56" s="111" t="s">
        <v>97</v>
      </c>
      <c r="AQ56" s="111" t="s">
        <v>97</v>
      </c>
      <c r="AR56" s="111" t="s">
        <v>97</v>
      </c>
      <c r="AS56" s="111" t="s">
        <v>97</v>
      </c>
      <c r="AT56" s="111" t="s">
        <v>97</v>
      </c>
      <c r="AU56" s="111" t="s">
        <v>97</v>
      </c>
      <c r="AV56" s="109" t="s">
        <v>96</v>
      </c>
      <c r="AW56" s="78"/>
      <c r="AX56" s="78"/>
      <c r="AY56" s="78"/>
      <c r="AZ56" s="78"/>
      <c r="BA56" s="78"/>
      <c r="BB56" s="78"/>
      <c r="BC56" s="78"/>
      <c r="BD56" s="78"/>
      <c r="BE56" s="78"/>
      <c r="BF56" s="30">
        <f t="shared" si="53"/>
        <v>68</v>
      </c>
    </row>
    <row r="57" spans="1:58" ht="12.75" customHeight="1" x14ac:dyDescent="0.2">
      <c r="A57" s="189"/>
      <c r="B57" s="6" t="s">
        <v>106</v>
      </c>
      <c r="C57" s="82" t="s">
        <v>133</v>
      </c>
      <c r="D57" s="2" t="s">
        <v>17</v>
      </c>
      <c r="E57" s="22"/>
      <c r="F57" s="22"/>
      <c r="G57" s="22"/>
      <c r="H57" s="22"/>
      <c r="I57" s="22"/>
      <c r="J57" s="22"/>
      <c r="K57" s="22"/>
      <c r="L57" s="23"/>
      <c r="M57" s="91" t="s">
        <v>97</v>
      </c>
      <c r="N57" s="91" t="s">
        <v>97</v>
      </c>
      <c r="O57" s="91" t="s">
        <v>97</v>
      </c>
      <c r="P57" s="91" t="s">
        <v>97</v>
      </c>
      <c r="Q57" s="91" t="s">
        <v>97</v>
      </c>
      <c r="R57" s="91" t="s">
        <v>97</v>
      </c>
      <c r="S57" s="91" t="s">
        <v>97</v>
      </c>
      <c r="T57" s="110" t="s">
        <v>97</v>
      </c>
      <c r="U57" s="109" t="s">
        <v>96</v>
      </c>
      <c r="V57" s="11">
        <v>0</v>
      </c>
      <c r="W57" s="11">
        <v>0</v>
      </c>
      <c r="X57" s="23"/>
      <c r="Y57" s="23"/>
      <c r="Z57" s="23"/>
      <c r="AA57" s="23"/>
      <c r="AB57" s="23"/>
      <c r="AC57" s="23"/>
      <c r="AD57" s="23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111" t="s">
        <v>97</v>
      </c>
      <c r="AP57" s="111" t="s">
        <v>97</v>
      </c>
      <c r="AQ57" s="111" t="s">
        <v>97</v>
      </c>
      <c r="AR57" s="111" t="s">
        <v>97</v>
      </c>
      <c r="AS57" s="111" t="s">
        <v>97</v>
      </c>
      <c r="AT57" s="118">
        <v>36</v>
      </c>
      <c r="AU57" s="111" t="s">
        <v>97</v>
      </c>
      <c r="AV57" s="109" t="s">
        <v>96</v>
      </c>
      <c r="AW57" s="78"/>
      <c r="AX57" s="78"/>
      <c r="AY57" s="78"/>
      <c r="AZ57" s="78"/>
      <c r="BA57" s="78"/>
      <c r="BB57" s="78"/>
      <c r="BC57" s="78"/>
      <c r="BD57" s="78"/>
      <c r="BE57" s="78"/>
      <c r="BF57" s="30">
        <f t="shared" si="53"/>
        <v>36</v>
      </c>
    </row>
    <row r="58" spans="1:58" ht="12.75" customHeight="1" x14ac:dyDescent="0.2">
      <c r="A58" s="189"/>
      <c r="B58" s="6" t="s">
        <v>172</v>
      </c>
      <c r="C58" s="6" t="s">
        <v>134</v>
      </c>
      <c r="D58" s="2" t="s">
        <v>17</v>
      </c>
      <c r="E58" s="22"/>
      <c r="F58" s="22"/>
      <c r="G58" s="22"/>
      <c r="H58" s="22"/>
      <c r="I58" s="22"/>
      <c r="J58" s="22"/>
      <c r="K58" s="22"/>
      <c r="L58" s="23"/>
      <c r="M58" s="91" t="s">
        <v>97</v>
      </c>
      <c r="N58" s="91" t="s">
        <v>97</v>
      </c>
      <c r="O58" s="91" t="s">
        <v>97</v>
      </c>
      <c r="P58" s="91" t="s">
        <v>97</v>
      </c>
      <c r="Q58" s="91" t="s">
        <v>97</v>
      </c>
      <c r="R58" s="91" t="s">
        <v>97</v>
      </c>
      <c r="S58" s="91" t="s">
        <v>97</v>
      </c>
      <c r="T58" s="110" t="s">
        <v>97</v>
      </c>
      <c r="U58" s="109" t="s">
        <v>96</v>
      </c>
      <c r="V58" s="11">
        <v>0</v>
      </c>
      <c r="W58" s="11">
        <v>0</v>
      </c>
      <c r="X58" s="23"/>
      <c r="Y58" s="23"/>
      <c r="Z58" s="23"/>
      <c r="AA58" s="23"/>
      <c r="AB58" s="23"/>
      <c r="AC58" s="23"/>
      <c r="AD58" s="23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111" t="s">
        <v>97</v>
      </c>
      <c r="AP58" s="111" t="s">
        <v>97</v>
      </c>
      <c r="AQ58" s="111" t="s">
        <v>97</v>
      </c>
      <c r="AR58" s="111" t="s">
        <v>97</v>
      </c>
      <c r="AS58" s="111" t="s">
        <v>97</v>
      </c>
      <c r="AT58" s="111" t="s">
        <v>97</v>
      </c>
      <c r="AU58" s="118">
        <v>36</v>
      </c>
      <c r="AV58" s="109" t="s">
        <v>96</v>
      </c>
      <c r="AW58" s="78"/>
      <c r="AX58" s="78"/>
      <c r="AY58" s="78"/>
      <c r="AZ58" s="78"/>
      <c r="BA58" s="78"/>
      <c r="BB58" s="78"/>
      <c r="BC58" s="78"/>
      <c r="BD58" s="78"/>
      <c r="BE58" s="78"/>
      <c r="BF58" s="30">
        <f t="shared" si="53"/>
        <v>36</v>
      </c>
    </row>
    <row r="59" spans="1:58" s="8" customFormat="1" ht="20.25" customHeight="1" x14ac:dyDescent="0.2">
      <c r="A59" s="189"/>
      <c r="B59" s="191" t="s">
        <v>28</v>
      </c>
      <c r="C59" s="191"/>
      <c r="D59" s="191"/>
      <c r="E59" s="133">
        <f>SUM(E27,E21,E11,E7)</f>
        <v>36</v>
      </c>
      <c r="F59" s="133">
        <f t="shared" ref="F59:L59" si="61">SUM(F27,F21,F11,F7)</f>
        <v>36</v>
      </c>
      <c r="G59" s="133">
        <f t="shared" si="61"/>
        <v>36</v>
      </c>
      <c r="H59" s="133">
        <f t="shared" si="61"/>
        <v>36</v>
      </c>
      <c r="I59" s="133">
        <f t="shared" si="61"/>
        <v>36</v>
      </c>
      <c r="J59" s="133">
        <f t="shared" si="61"/>
        <v>36</v>
      </c>
      <c r="K59" s="133">
        <f t="shared" si="61"/>
        <v>36</v>
      </c>
      <c r="L59" s="133">
        <f t="shared" si="61"/>
        <v>36</v>
      </c>
      <c r="M59" s="133">
        <f t="shared" ref="M59:U59" si="62">SUM(M27,M11,)</f>
        <v>36</v>
      </c>
      <c r="N59" s="133">
        <f t="shared" si="62"/>
        <v>36</v>
      </c>
      <c r="O59" s="133">
        <f t="shared" si="62"/>
        <v>36</v>
      </c>
      <c r="P59" s="133">
        <f t="shared" si="62"/>
        <v>36</v>
      </c>
      <c r="Q59" s="133">
        <f t="shared" si="62"/>
        <v>36</v>
      </c>
      <c r="R59" s="133">
        <f t="shared" si="62"/>
        <v>36</v>
      </c>
      <c r="S59" s="133">
        <f t="shared" si="62"/>
        <v>36</v>
      </c>
      <c r="T59" s="133">
        <f t="shared" si="62"/>
        <v>36</v>
      </c>
      <c r="U59" s="133">
        <f t="shared" si="62"/>
        <v>0</v>
      </c>
      <c r="V59" s="46">
        <v>0</v>
      </c>
      <c r="W59" s="46">
        <v>0</v>
      </c>
      <c r="X59" s="133">
        <f t="shared" ref="X59:AN60" si="63">SUM(X27,X21,X11,X7)</f>
        <v>36</v>
      </c>
      <c r="Y59" s="133">
        <f t="shared" si="63"/>
        <v>36</v>
      </c>
      <c r="Z59" s="133">
        <f t="shared" si="63"/>
        <v>36</v>
      </c>
      <c r="AA59" s="133">
        <f t="shared" si="63"/>
        <v>36</v>
      </c>
      <c r="AB59" s="133">
        <f t="shared" si="63"/>
        <v>36</v>
      </c>
      <c r="AC59" s="133">
        <f t="shared" si="63"/>
        <v>36</v>
      </c>
      <c r="AD59" s="133">
        <f t="shared" si="63"/>
        <v>36</v>
      </c>
      <c r="AE59" s="133">
        <f t="shared" si="63"/>
        <v>36</v>
      </c>
      <c r="AF59" s="133">
        <f t="shared" si="63"/>
        <v>36</v>
      </c>
      <c r="AG59" s="133">
        <f t="shared" si="63"/>
        <v>36</v>
      </c>
      <c r="AH59" s="133">
        <f t="shared" si="63"/>
        <v>36</v>
      </c>
      <c r="AI59" s="133">
        <f t="shared" si="63"/>
        <v>36</v>
      </c>
      <c r="AJ59" s="133">
        <f t="shared" si="63"/>
        <v>36</v>
      </c>
      <c r="AK59" s="133">
        <f t="shared" si="63"/>
        <v>36</v>
      </c>
      <c r="AL59" s="133">
        <f t="shared" si="63"/>
        <v>36</v>
      </c>
      <c r="AM59" s="133">
        <f t="shared" si="63"/>
        <v>36</v>
      </c>
      <c r="AN59" s="133">
        <f t="shared" si="63"/>
        <v>36</v>
      </c>
      <c r="AO59" s="133">
        <f t="shared" ref="AO59:AU59" si="64">SUM(AO27,AO11,)</f>
        <v>36</v>
      </c>
      <c r="AP59" s="133">
        <f t="shared" si="64"/>
        <v>36</v>
      </c>
      <c r="AQ59" s="133">
        <f t="shared" si="64"/>
        <v>36</v>
      </c>
      <c r="AR59" s="133">
        <f t="shared" si="64"/>
        <v>36</v>
      </c>
      <c r="AS59" s="133">
        <f t="shared" si="64"/>
        <v>36</v>
      </c>
      <c r="AT59" s="133">
        <f t="shared" si="64"/>
        <v>36</v>
      </c>
      <c r="AU59" s="133">
        <f t="shared" si="64"/>
        <v>36</v>
      </c>
      <c r="AV59" s="133" t="s">
        <v>96</v>
      </c>
      <c r="AW59" s="133">
        <f t="shared" ref="AW59:BE59" si="65">SUM(AW27,AW11,)</f>
        <v>0</v>
      </c>
      <c r="AX59" s="133">
        <f t="shared" si="65"/>
        <v>0</v>
      </c>
      <c r="AY59" s="133">
        <f t="shared" si="65"/>
        <v>0</v>
      </c>
      <c r="AZ59" s="133">
        <f t="shared" si="65"/>
        <v>0</v>
      </c>
      <c r="BA59" s="133">
        <f t="shared" si="65"/>
        <v>0</v>
      </c>
      <c r="BB59" s="133">
        <f t="shared" si="65"/>
        <v>0</v>
      </c>
      <c r="BC59" s="133">
        <f t="shared" si="65"/>
        <v>0</v>
      </c>
      <c r="BD59" s="133">
        <f t="shared" si="65"/>
        <v>0</v>
      </c>
      <c r="BE59" s="133">
        <f t="shared" si="65"/>
        <v>0</v>
      </c>
      <c r="BF59" s="87">
        <f>SUM(E59:BE59)</f>
        <v>1440</v>
      </c>
    </row>
    <row r="60" spans="1:58" s="8" customFormat="1" ht="19.5" customHeight="1" x14ac:dyDescent="0.2">
      <c r="A60" s="189"/>
      <c r="B60" s="191" t="s">
        <v>23</v>
      </c>
      <c r="C60" s="191"/>
      <c r="D60" s="191"/>
      <c r="E60" s="87">
        <f>SUM(E28,E22,E12,E8)</f>
        <v>17.5</v>
      </c>
      <c r="F60" s="87">
        <f t="shared" ref="F60:L60" si="66">SUM(F28,F22,F12,F8)</f>
        <v>17.5</v>
      </c>
      <c r="G60" s="87">
        <f t="shared" si="66"/>
        <v>17.5</v>
      </c>
      <c r="H60" s="87">
        <f t="shared" si="66"/>
        <v>17.5</v>
      </c>
      <c r="I60" s="87">
        <f t="shared" si="66"/>
        <v>16.5</v>
      </c>
      <c r="J60" s="87">
        <f t="shared" si="66"/>
        <v>16.5</v>
      </c>
      <c r="K60" s="87">
        <f t="shared" si="66"/>
        <v>16.5</v>
      </c>
      <c r="L60" s="87">
        <f t="shared" si="66"/>
        <v>16.5</v>
      </c>
      <c r="M60" s="87">
        <f t="shared" ref="M60:U60" si="67">SUM(M28,M12)</f>
        <v>0</v>
      </c>
      <c r="N60" s="87">
        <f t="shared" si="67"/>
        <v>0</v>
      </c>
      <c r="O60" s="87">
        <f t="shared" si="67"/>
        <v>0</v>
      </c>
      <c r="P60" s="87">
        <f t="shared" si="67"/>
        <v>0</v>
      </c>
      <c r="Q60" s="87">
        <f t="shared" si="67"/>
        <v>0</v>
      </c>
      <c r="R60" s="87">
        <f t="shared" si="67"/>
        <v>0</v>
      </c>
      <c r="S60" s="87">
        <f t="shared" si="67"/>
        <v>0</v>
      </c>
      <c r="T60" s="87">
        <f t="shared" si="67"/>
        <v>0</v>
      </c>
      <c r="U60" s="87">
        <f t="shared" si="67"/>
        <v>0</v>
      </c>
      <c r="V60" s="46">
        <v>0</v>
      </c>
      <c r="W60" s="46">
        <v>0</v>
      </c>
      <c r="X60" s="87">
        <f t="shared" si="63"/>
        <v>18</v>
      </c>
      <c r="Y60" s="87">
        <f t="shared" si="63"/>
        <v>18</v>
      </c>
      <c r="Z60" s="87">
        <f t="shared" si="63"/>
        <v>18</v>
      </c>
      <c r="AA60" s="87">
        <f t="shared" si="63"/>
        <v>18</v>
      </c>
      <c r="AB60" s="87">
        <f t="shared" si="63"/>
        <v>18</v>
      </c>
      <c r="AC60" s="87">
        <f t="shared" si="63"/>
        <v>18</v>
      </c>
      <c r="AD60" s="87">
        <f t="shared" si="63"/>
        <v>18</v>
      </c>
      <c r="AE60" s="87">
        <f t="shared" si="63"/>
        <v>18</v>
      </c>
      <c r="AF60" s="87">
        <f t="shared" si="63"/>
        <v>18</v>
      </c>
      <c r="AG60" s="87">
        <f t="shared" si="63"/>
        <v>18</v>
      </c>
      <c r="AH60" s="87">
        <f t="shared" si="63"/>
        <v>18</v>
      </c>
      <c r="AI60" s="87">
        <f t="shared" si="63"/>
        <v>18</v>
      </c>
      <c r="AJ60" s="87">
        <f t="shared" si="63"/>
        <v>18</v>
      </c>
      <c r="AK60" s="87">
        <f t="shared" si="63"/>
        <v>18</v>
      </c>
      <c r="AL60" s="87">
        <f t="shared" si="63"/>
        <v>18</v>
      </c>
      <c r="AM60" s="87">
        <f t="shared" si="63"/>
        <v>18</v>
      </c>
      <c r="AN60" s="87">
        <f t="shared" si="63"/>
        <v>18</v>
      </c>
      <c r="AO60" s="87">
        <f t="shared" ref="AO60:AU60" si="68">SUM(AO28,AO12)</f>
        <v>0</v>
      </c>
      <c r="AP60" s="87">
        <f t="shared" si="68"/>
        <v>0</v>
      </c>
      <c r="AQ60" s="87">
        <f t="shared" si="68"/>
        <v>0</v>
      </c>
      <c r="AR60" s="87">
        <f t="shared" si="68"/>
        <v>0</v>
      </c>
      <c r="AS60" s="87">
        <f t="shared" si="68"/>
        <v>0</v>
      </c>
      <c r="AT60" s="87">
        <f t="shared" si="68"/>
        <v>0</v>
      </c>
      <c r="AU60" s="87">
        <f t="shared" si="68"/>
        <v>0</v>
      </c>
      <c r="AV60" s="87" t="s">
        <v>96</v>
      </c>
      <c r="AW60" s="87">
        <f t="shared" ref="AW60:BE60" si="69">SUM(AW28,AW12)</f>
        <v>0</v>
      </c>
      <c r="AX60" s="87">
        <f t="shared" si="69"/>
        <v>0</v>
      </c>
      <c r="AY60" s="87">
        <f t="shared" si="69"/>
        <v>0</v>
      </c>
      <c r="AZ60" s="87">
        <f t="shared" si="69"/>
        <v>0</v>
      </c>
      <c r="BA60" s="87">
        <f t="shared" si="69"/>
        <v>0</v>
      </c>
      <c r="BB60" s="87">
        <f t="shared" si="69"/>
        <v>0</v>
      </c>
      <c r="BC60" s="87">
        <f t="shared" si="69"/>
        <v>0</v>
      </c>
      <c r="BD60" s="87">
        <f t="shared" si="69"/>
        <v>0</v>
      </c>
      <c r="BE60" s="87">
        <f t="shared" si="69"/>
        <v>0</v>
      </c>
      <c r="BF60" s="87">
        <f>SUM(E60:BE60)</f>
        <v>442</v>
      </c>
    </row>
    <row r="61" spans="1:58" s="8" customFormat="1" x14ac:dyDescent="0.2">
      <c r="A61" s="190"/>
      <c r="B61" s="191" t="s">
        <v>24</v>
      </c>
      <c r="C61" s="191"/>
      <c r="D61" s="191"/>
      <c r="E61" s="87">
        <f>E59+E60</f>
        <v>53.5</v>
      </c>
      <c r="F61" s="87">
        <f t="shared" ref="F61:BE61" si="70">F59+F60</f>
        <v>53.5</v>
      </c>
      <c r="G61" s="87">
        <f t="shared" si="70"/>
        <v>53.5</v>
      </c>
      <c r="H61" s="87">
        <f t="shared" si="70"/>
        <v>53.5</v>
      </c>
      <c r="I61" s="87">
        <f t="shared" si="70"/>
        <v>52.5</v>
      </c>
      <c r="J61" s="87">
        <f t="shared" si="70"/>
        <v>52.5</v>
      </c>
      <c r="K61" s="87">
        <f t="shared" si="70"/>
        <v>52.5</v>
      </c>
      <c r="L61" s="87">
        <f t="shared" si="70"/>
        <v>52.5</v>
      </c>
      <c r="M61" s="87">
        <f>M59</f>
        <v>36</v>
      </c>
      <c r="N61" s="87">
        <f t="shared" ref="N61:T61" si="71">N59</f>
        <v>36</v>
      </c>
      <c r="O61" s="87">
        <f t="shared" si="71"/>
        <v>36</v>
      </c>
      <c r="P61" s="87">
        <f t="shared" si="71"/>
        <v>36</v>
      </c>
      <c r="Q61" s="87">
        <f t="shared" si="71"/>
        <v>36</v>
      </c>
      <c r="R61" s="87">
        <f t="shared" si="71"/>
        <v>36</v>
      </c>
      <c r="S61" s="87">
        <f t="shared" si="71"/>
        <v>36</v>
      </c>
      <c r="T61" s="87">
        <f t="shared" si="71"/>
        <v>36</v>
      </c>
      <c r="U61" s="87">
        <f t="shared" si="70"/>
        <v>0</v>
      </c>
      <c r="V61" s="46">
        <v>0</v>
      </c>
      <c r="W61" s="46">
        <v>0</v>
      </c>
      <c r="X61" s="87">
        <f t="shared" si="70"/>
        <v>54</v>
      </c>
      <c r="Y61" s="87">
        <f t="shared" si="70"/>
        <v>54</v>
      </c>
      <c r="Z61" s="87">
        <f t="shared" si="70"/>
        <v>54</v>
      </c>
      <c r="AA61" s="87">
        <f t="shared" si="70"/>
        <v>54</v>
      </c>
      <c r="AB61" s="87">
        <f t="shared" si="70"/>
        <v>54</v>
      </c>
      <c r="AC61" s="87">
        <f t="shared" si="70"/>
        <v>54</v>
      </c>
      <c r="AD61" s="87">
        <f t="shared" si="70"/>
        <v>54</v>
      </c>
      <c r="AE61" s="87">
        <f t="shared" si="70"/>
        <v>54</v>
      </c>
      <c r="AF61" s="87">
        <f t="shared" si="70"/>
        <v>54</v>
      </c>
      <c r="AG61" s="87">
        <f t="shared" si="70"/>
        <v>54</v>
      </c>
      <c r="AH61" s="87">
        <f t="shared" si="70"/>
        <v>54</v>
      </c>
      <c r="AI61" s="87">
        <f t="shared" si="70"/>
        <v>54</v>
      </c>
      <c r="AJ61" s="87">
        <f t="shared" si="70"/>
        <v>54</v>
      </c>
      <c r="AK61" s="87">
        <f t="shared" si="70"/>
        <v>54</v>
      </c>
      <c r="AL61" s="87">
        <f t="shared" si="70"/>
        <v>54</v>
      </c>
      <c r="AM61" s="87">
        <f t="shared" si="70"/>
        <v>54</v>
      </c>
      <c r="AN61" s="87">
        <f t="shared" si="70"/>
        <v>54</v>
      </c>
      <c r="AO61" s="87">
        <f t="shared" si="70"/>
        <v>36</v>
      </c>
      <c r="AP61" s="87">
        <f t="shared" si="70"/>
        <v>36</v>
      </c>
      <c r="AQ61" s="87">
        <f t="shared" si="70"/>
        <v>36</v>
      </c>
      <c r="AR61" s="87">
        <f t="shared" si="70"/>
        <v>36</v>
      </c>
      <c r="AS61" s="87">
        <f t="shared" si="70"/>
        <v>36</v>
      </c>
      <c r="AT61" s="87">
        <f t="shared" si="70"/>
        <v>36</v>
      </c>
      <c r="AU61" s="87">
        <f t="shared" si="70"/>
        <v>36</v>
      </c>
      <c r="AV61" s="87" t="s">
        <v>96</v>
      </c>
      <c r="AW61" s="87">
        <f t="shared" si="70"/>
        <v>0</v>
      </c>
      <c r="AX61" s="87">
        <f t="shared" si="70"/>
        <v>0</v>
      </c>
      <c r="AY61" s="87">
        <f t="shared" si="70"/>
        <v>0</v>
      </c>
      <c r="AZ61" s="87">
        <f t="shared" si="70"/>
        <v>0</v>
      </c>
      <c r="BA61" s="87">
        <f t="shared" si="70"/>
        <v>0</v>
      </c>
      <c r="BB61" s="87">
        <f t="shared" si="70"/>
        <v>0</v>
      </c>
      <c r="BC61" s="87">
        <f t="shared" si="70"/>
        <v>0</v>
      </c>
      <c r="BD61" s="87">
        <f t="shared" si="70"/>
        <v>0</v>
      </c>
      <c r="BE61" s="87">
        <f t="shared" si="70"/>
        <v>0</v>
      </c>
      <c r="BF61" s="87">
        <f>SUM(E61:BE61)</f>
        <v>1882</v>
      </c>
    </row>
  </sheetData>
  <mergeCells count="67">
    <mergeCell ref="A2:A6"/>
    <mergeCell ref="B2:B6"/>
    <mergeCell ref="C2:C6"/>
    <mergeCell ref="A11:A61"/>
    <mergeCell ref="C11:C12"/>
    <mergeCell ref="B25:B26"/>
    <mergeCell ref="C47:C48"/>
    <mergeCell ref="C31:C32"/>
    <mergeCell ref="B37:B38"/>
    <mergeCell ref="C37:C38"/>
    <mergeCell ref="B61:D61"/>
    <mergeCell ref="B59:D59"/>
    <mergeCell ref="B15:B16"/>
    <mergeCell ref="C15:C16"/>
    <mergeCell ref="B49:B50"/>
    <mergeCell ref="B60:D60"/>
    <mergeCell ref="C49:C50"/>
    <mergeCell ref="C27:C28"/>
    <mergeCell ref="B47:B48"/>
    <mergeCell ref="B35:B36"/>
    <mergeCell ref="C35:C36"/>
    <mergeCell ref="B41:B42"/>
    <mergeCell ref="B29:B30"/>
    <mergeCell ref="C29:C30"/>
    <mergeCell ref="B33:B34"/>
    <mergeCell ref="C33:C34"/>
    <mergeCell ref="B27:B28"/>
    <mergeCell ref="D2:D6"/>
    <mergeCell ref="AE2:AH2"/>
    <mergeCell ref="AR2:AU2"/>
    <mergeCell ref="C41:C42"/>
    <mergeCell ref="B43:B44"/>
    <mergeCell ref="C43:C44"/>
    <mergeCell ref="N2:Q2"/>
    <mergeCell ref="C17:C18"/>
    <mergeCell ref="B31:B32"/>
    <mergeCell ref="B21:B22"/>
    <mergeCell ref="BF2:BF6"/>
    <mergeCell ref="E3:BE3"/>
    <mergeCell ref="E5:BE5"/>
    <mergeCell ref="AJ2:AL2"/>
    <mergeCell ref="AN2:AQ2"/>
    <mergeCell ref="AZ2:BD2"/>
    <mergeCell ref="R2:U2"/>
    <mergeCell ref="W2:Y2"/>
    <mergeCell ref="AA2:AC2"/>
    <mergeCell ref="AW2:AY2"/>
    <mergeCell ref="B7:B8"/>
    <mergeCell ref="B9:B10"/>
    <mergeCell ref="C7:C8"/>
    <mergeCell ref="C9:C10"/>
    <mergeCell ref="B19:B20"/>
    <mergeCell ref="C19:C20"/>
    <mergeCell ref="B17:B18"/>
    <mergeCell ref="B13:B14"/>
    <mergeCell ref="C13:C14"/>
    <mergeCell ref="B11:B12"/>
    <mergeCell ref="B53:B54"/>
    <mergeCell ref="B23:B24"/>
    <mergeCell ref="F2:H2"/>
    <mergeCell ref="J2:L2"/>
    <mergeCell ref="B55:B56"/>
    <mergeCell ref="C53:C54"/>
    <mergeCell ref="C55:C56"/>
    <mergeCell ref="C21:C22"/>
    <mergeCell ref="C23:C24"/>
    <mergeCell ref="C25:C26"/>
  </mergeCells>
  <phoneticPr fontId="4" type="noConversion"/>
  <pageMargins left="0.39370078740157483" right="0.39370078740157483" top="0.28000000000000003" bottom="0.19" header="0" footer="0"/>
  <pageSetup paperSize="9" scale="5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topLeftCell="A43" zoomScale="90" zoomScaleNormal="90" workbookViewId="0">
      <selection activeCell="AC22" sqref="AC22"/>
    </sheetView>
  </sheetViews>
  <sheetFormatPr defaultRowHeight="12.75" x14ac:dyDescent="0.2"/>
  <cols>
    <col min="1" max="1" width="4.85546875" customWidth="1"/>
    <col min="2" max="2" width="8.42578125" customWidth="1"/>
    <col min="3" max="3" width="22.7109375" customWidth="1"/>
    <col min="4" max="4" width="6.140625" customWidth="1"/>
    <col min="5" max="13" width="3.7109375" customWidth="1"/>
    <col min="14" max="14" width="5.140625" customWidth="1"/>
    <col min="15" max="15" width="3.7109375" customWidth="1"/>
    <col min="16" max="16" width="4.5703125" customWidth="1"/>
    <col min="17" max="19" width="3.7109375" customWidth="1"/>
    <col min="20" max="20" width="4.5703125" customWidth="1"/>
    <col min="21" max="41" width="3.7109375" customWidth="1"/>
    <col min="42" max="42" width="4.5703125" customWidth="1"/>
    <col min="43" max="44" width="3.7109375" customWidth="1"/>
    <col min="45" max="45" width="4.140625" customWidth="1"/>
    <col min="46" max="56" width="3.7109375" customWidth="1"/>
    <col min="57" max="57" width="4.42578125" customWidth="1"/>
    <col min="58" max="60" width="2.7109375" customWidth="1"/>
  </cols>
  <sheetData>
    <row r="1" spans="1:58" ht="36.75" customHeight="1" x14ac:dyDescent="0.25">
      <c r="A1" s="201" t="s">
        <v>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</row>
    <row r="2" spans="1:58" ht="69.75" customHeight="1" x14ac:dyDescent="0.2">
      <c r="A2" s="162" t="s">
        <v>0</v>
      </c>
      <c r="B2" s="162" t="s">
        <v>1</v>
      </c>
      <c r="C2" s="162" t="s">
        <v>2</v>
      </c>
      <c r="D2" s="162" t="s">
        <v>3</v>
      </c>
      <c r="E2" s="3" t="s">
        <v>53</v>
      </c>
      <c r="F2" s="159" t="s">
        <v>26</v>
      </c>
      <c r="G2" s="160"/>
      <c r="H2" s="161"/>
      <c r="I2" s="3" t="s">
        <v>54</v>
      </c>
      <c r="J2" s="159" t="s">
        <v>4</v>
      </c>
      <c r="K2" s="160"/>
      <c r="L2" s="160"/>
      <c r="M2" s="3" t="s">
        <v>61</v>
      </c>
      <c r="N2" s="155" t="s">
        <v>5</v>
      </c>
      <c r="O2" s="155"/>
      <c r="P2" s="155"/>
      <c r="Q2" s="155"/>
      <c r="R2" s="155" t="s">
        <v>6</v>
      </c>
      <c r="S2" s="155"/>
      <c r="T2" s="155"/>
      <c r="U2" s="155"/>
      <c r="V2" s="3" t="s">
        <v>55</v>
      </c>
      <c r="W2" s="155" t="s">
        <v>7</v>
      </c>
      <c r="X2" s="155"/>
      <c r="Y2" s="155"/>
      <c r="Z2" s="4" t="s">
        <v>62</v>
      </c>
      <c r="AA2" s="155" t="s">
        <v>8</v>
      </c>
      <c r="AB2" s="155"/>
      <c r="AC2" s="155"/>
      <c r="AD2" s="4" t="s">
        <v>63</v>
      </c>
      <c r="AE2" s="155" t="s">
        <v>9</v>
      </c>
      <c r="AF2" s="155"/>
      <c r="AG2" s="155"/>
      <c r="AH2" s="155"/>
      <c r="AI2" s="3" t="s">
        <v>56</v>
      </c>
      <c r="AJ2" s="155" t="s">
        <v>10</v>
      </c>
      <c r="AK2" s="155"/>
      <c r="AL2" s="155"/>
      <c r="AM2" s="3" t="s">
        <v>57</v>
      </c>
      <c r="AN2" s="155" t="s">
        <v>11</v>
      </c>
      <c r="AO2" s="155"/>
      <c r="AP2" s="155"/>
      <c r="AQ2" s="155"/>
      <c r="AR2" s="155" t="s">
        <v>12</v>
      </c>
      <c r="AS2" s="155"/>
      <c r="AT2" s="155"/>
      <c r="AU2" s="155"/>
      <c r="AV2" s="3" t="s">
        <v>60</v>
      </c>
      <c r="AW2" s="155" t="s">
        <v>13</v>
      </c>
      <c r="AX2" s="155"/>
      <c r="AY2" s="155"/>
      <c r="AZ2" s="155" t="s">
        <v>14</v>
      </c>
      <c r="BA2" s="155"/>
      <c r="BB2" s="155"/>
      <c r="BC2" s="155"/>
      <c r="BD2" s="155"/>
      <c r="BE2" s="4"/>
    </row>
    <row r="3" spans="1:58" x14ac:dyDescent="0.2">
      <c r="A3" s="163"/>
      <c r="B3" s="163"/>
      <c r="C3" s="163"/>
      <c r="D3" s="163"/>
      <c r="E3" s="152" t="s">
        <v>15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</row>
    <row r="4" spans="1:58" x14ac:dyDescent="0.2">
      <c r="A4" s="163"/>
      <c r="B4" s="163"/>
      <c r="C4" s="163"/>
      <c r="D4" s="163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8" x14ac:dyDescent="0.2">
      <c r="A5" s="163"/>
      <c r="B5" s="163"/>
      <c r="C5" s="163"/>
      <c r="D5" s="163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</row>
    <row r="6" spans="1:58" x14ac:dyDescent="0.2">
      <c r="A6" s="164"/>
      <c r="B6" s="164"/>
      <c r="C6" s="164"/>
      <c r="D6" s="16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36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36">
        <v>40</v>
      </c>
      <c r="AS6" s="7">
        <v>41</v>
      </c>
      <c r="AT6" s="7">
        <v>42</v>
      </c>
      <c r="AU6" s="7">
        <v>43</v>
      </c>
      <c r="AV6" s="32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</row>
    <row r="7" spans="1:58" ht="12.75" customHeight="1" x14ac:dyDescent="0.2">
      <c r="A7" s="188" t="s">
        <v>42</v>
      </c>
      <c r="B7" s="148" t="s">
        <v>76</v>
      </c>
      <c r="C7" s="148" t="s">
        <v>75</v>
      </c>
      <c r="D7" s="75" t="s">
        <v>17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>
        <v>0</v>
      </c>
      <c r="W7" s="114">
        <v>0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4">
        <v>0</v>
      </c>
      <c r="BE7" s="114">
        <v>0</v>
      </c>
      <c r="BF7" s="114">
        <v>0</v>
      </c>
    </row>
    <row r="8" spans="1:58" x14ac:dyDescent="0.2">
      <c r="A8" s="189"/>
      <c r="B8" s="149"/>
      <c r="C8" s="149"/>
      <c r="D8" s="75" t="s">
        <v>18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4">
        <v>0</v>
      </c>
      <c r="W8" s="114">
        <v>0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</row>
    <row r="9" spans="1:58" ht="12.75" customHeight="1" x14ac:dyDescent="0.2">
      <c r="A9" s="189"/>
      <c r="B9" s="205" t="s">
        <v>110</v>
      </c>
      <c r="C9" s="205" t="s">
        <v>173</v>
      </c>
      <c r="D9" s="39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9"/>
      <c r="S9" s="7"/>
      <c r="T9" s="7"/>
      <c r="U9" s="68"/>
      <c r="V9" s="124">
        <v>0</v>
      </c>
      <c r="W9" s="124">
        <v>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36"/>
      <c r="AL9" s="7"/>
      <c r="AM9" s="7"/>
      <c r="AN9" s="7"/>
      <c r="AO9" s="7"/>
      <c r="AP9" s="7"/>
      <c r="AQ9" s="36"/>
      <c r="AR9" s="7"/>
      <c r="AS9" s="7"/>
      <c r="AT9" s="7"/>
      <c r="AU9" s="7"/>
      <c r="AV9" s="69"/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0</v>
      </c>
      <c r="BF9" s="13">
        <v>0</v>
      </c>
    </row>
    <row r="10" spans="1:58" x14ac:dyDescent="0.2">
      <c r="A10" s="189"/>
      <c r="B10" s="206"/>
      <c r="C10" s="206"/>
      <c r="D10" s="39" t="s">
        <v>18</v>
      </c>
      <c r="E10" s="7"/>
      <c r="F10" s="7"/>
      <c r="G10" s="7"/>
      <c r="H10" s="7"/>
      <c r="I10" s="7"/>
      <c r="J10" s="7"/>
      <c r="K10" s="7"/>
      <c r="L10" s="7"/>
      <c r="M10" s="79"/>
      <c r="N10" s="79"/>
      <c r="O10" s="79"/>
      <c r="P10" s="79"/>
      <c r="Q10" s="79"/>
      <c r="R10" s="80"/>
      <c r="S10" s="79"/>
      <c r="T10" s="79"/>
      <c r="U10" s="79"/>
      <c r="V10" s="125">
        <v>0</v>
      </c>
      <c r="W10" s="125">
        <v>0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3">
        <v>0</v>
      </c>
    </row>
    <row r="11" spans="1:58" s="8" customFormat="1" ht="12.75" customHeight="1" x14ac:dyDescent="0.2">
      <c r="A11" s="189"/>
      <c r="B11" s="191" t="s">
        <v>30</v>
      </c>
      <c r="C11" s="191" t="s">
        <v>43</v>
      </c>
      <c r="D11" s="75" t="s">
        <v>17</v>
      </c>
      <c r="E11" s="59"/>
      <c r="F11" s="59"/>
      <c r="G11" s="59"/>
      <c r="H11" s="59"/>
      <c r="I11" s="59"/>
      <c r="J11" s="59"/>
      <c r="K11" s="59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14">
        <v>0</v>
      </c>
      <c r="W11" s="114">
        <v>0</v>
      </c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14">
        <v>0</v>
      </c>
      <c r="AX11" s="114">
        <v>0</v>
      </c>
      <c r="AY11" s="114">
        <v>0</v>
      </c>
      <c r="AZ11" s="114">
        <v>0</v>
      </c>
      <c r="BA11" s="114">
        <v>0</v>
      </c>
      <c r="BB11" s="114">
        <v>0</v>
      </c>
      <c r="BC11" s="114">
        <v>0</v>
      </c>
      <c r="BD11" s="114">
        <v>0</v>
      </c>
      <c r="BE11" s="114">
        <v>0</v>
      </c>
      <c r="BF11" s="59">
        <v>0</v>
      </c>
    </row>
    <row r="12" spans="1:58" s="8" customFormat="1" x14ac:dyDescent="0.2">
      <c r="A12" s="189"/>
      <c r="B12" s="191"/>
      <c r="C12" s="191"/>
      <c r="D12" s="75" t="s">
        <v>18</v>
      </c>
      <c r="E12" s="100"/>
      <c r="F12" s="100"/>
      <c r="G12" s="100"/>
      <c r="H12" s="100"/>
      <c r="I12" s="100"/>
      <c r="J12" s="100"/>
      <c r="K12" s="10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14">
        <v>0</v>
      </c>
      <c r="W12" s="114">
        <v>0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14">
        <v>0</v>
      </c>
      <c r="AX12" s="114">
        <v>0</v>
      </c>
      <c r="AY12" s="114">
        <v>0</v>
      </c>
      <c r="AZ12" s="114">
        <v>0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59">
        <v>0</v>
      </c>
    </row>
    <row r="13" spans="1:58" ht="12.75" customHeight="1" x14ac:dyDescent="0.2">
      <c r="A13" s="189"/>
      <c r="B13" s="147" t="s">
        <v>91</v>
      </c>
      <c r="C13" s="147" t="s">
        <v>92</v>
      </c>
      <c r="D13" s="39" t="s">
        <v>17</v>
      </c>
      <c r="E13" s="33"/>
      <c r="F13" s="33"/>
      <c r="G13" s="33"/>
      <c r="H13" s="33"/>
      <c r="I13" s="33"/>
      <c r="J13" s="33"/>
      <c r="K13" s="33"/>
      <c r="L13" s="215" t="s">
        <v>142</v>
      </c>
      <c r="M13" s="79"/>
      <c r="N13" s="79"/>
      <c r="O13" s="79"/>
      <c r="P13" s="79"/>
      <c r="Q13" s="79"/>
      <c r="R13" s="80"/>
      <c r="S13" s="79"/>
      <c r="T13" s="79"/>
      <c r="U13" s="79"/>
      <c r="V13" s="124">
        <v>0</v>
      </c>
      <c r="W13" s="124">
        <v>0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</v>
      </c>
      <c r="BF13" s="30">
        <f t="shared" ref="BF13:BF59" si="0">SUM(E13:BE13)</f>
        <v>0</v>
      </c>
    </row>
    <row r="14" spans="1:58" x14ac:dyDescent="0.2">
      <c r="A14" s="189"/>
      <c r="B14" s="147"/>
      <c r="C14" s="147"/>
      <c r="D14" s="39" t="s">
        <v>18</v>
      </c>
      <c r="E14" s="42"/>
      <c r="F14" s="42"/>
      <c r="G14" s="42"/>
      <c r="H14" s="42"/>
      <c r="I14" s="42"/>
      <c r="J14" s="42"/>
      <c r="K14" s="42"/>
      <c r="L14" s="220"/>
      <c r="M14" s="79"/>
      <c r="N14" s="79"/>
      <c r="O14" s="79"/>
      <c r="P14" s="79"/>
      <c r="Q14" s="79"/>
      <c r="R14" s="80"/>
      <c r="S14" s="79"/>
      <c r="T14" s="79"/>
      <c r="U14" s="79"/>
      <c r="V14" s="125">
        <v>0</v>
      </c>
      <c r="W14" s="125">
        <v>0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  <c r="AK14" s="80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30">
        <f t="shared" si="0"/>
        <v>0</v>
      </c>
    </row>
    <row r="15" spans="1:58" x14ac:dyDescent="0.2">
      <c r="A15" s="189"/>
      <c r="B15" s="147" t="s">
        <v>108</v>
      </c>
      <c r="C15" s="147" t="s">
        <v>20</v>
      </c>
      <c r="D15" s="39" t="s">
        <v>17</v>
      </c>
      <c r="E15" s="42"/>
      <c r="F15" s="42"/>
      <c r="G15" s="42"/>
      <c r="H15" s="42"/>
      <c r="I15" s="42"/>
      <c r="J15" s="42"/>
      <c r="K15" s="42"/>
      <c r="L15" s="220"/>
      <c r="M15" s="79"/>
      <c r="N15" s="79"/>
      <c r="O15" s="79"/>
      <c r="P15" s="79"/>
      <c r="Q15" s="79"/>
      <c r="R15" s="80"/>
      <c r="S15" s="79"/>
      <c r="T15" s="79"/>
      <c r="U15" s="79"/>
      <c r="V15" s="124">
        <v>0</v>
      </c>
      <c r="W15" s="124">
        <v>0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80"/>
      <c r="AK15" s="80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</v>
      </c>
      <c r="BF15" s="30">
        <f t="shared" si="0"/>
        <v>0</v>
      </c>
    </row>
    <row r="16" spans="1:58" x14ac:dyDescent="0.2">
      <c r="A16" s="189"/>
      <c r="B16" s="147"/>
      <c r="C16" s="147"/>
      <c r="D16" s="39" t="s">
        <v>18</v>
      </c>
      <c r="E16" s="42"/>
      <c r="F16" s="42"/>
      <c r="G16" s="42"/>
      <c r="H16" s="42"/>
      <c r="I16" s="42"/>
      <c r="J16" s="42"/>
      <c r="K16" s="42"/>
      <c r="L16" s="216"/>
      <c r="M16" s="79"/>
      <c r="N16" s="79"/>
      <c r="O16" s="79"/>
      <c r="P16" s="79"/>
      <c r="Q16" s="79"/>
      <c r="R16" s="80"/>
      <c r="S16" s="79"/>
      <c r="T16" s="79"/>
      <c r="U16" s="79"/>
      <c r="V16" s="125">
        <v>0</v>
      </c>
      <c r="W16" s="125">
        <v>0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80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125">
        <v>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30">
        <f t="shared" si="0"/>
        <v>0</v>
      </c>
    </row>
    <row r="17" spans="1:58" s="8" customFormat="1" x14ac:dyDescent="0.2">
      <c r="A17" s="189"/>
      <c r="B17" s="147" t="s">
        <v>31</v>
      </c>
      <c r="C17" s="144" t="s">
        <v>19</v>
      </c>
      <c r="D17" s="39" t="s">
        <v>17</v>
      </c>
      <c r="E17" s="42"/>
      <c r="F17" s="42"/>
      <c r="G17" s="42"/>
      <c r="H17" s="42"/>
      <c r="I17" s="42"/>
      <c r="J17" s="42"/>
      <c r="K17" s="42"/>
      <c r="L17" s="42"/>
      <c r="M17" s="42"/>
      <c r="N17" s="79"/>
      <c r="O17" s="79"/>
      <c r="P17" s="79"/>
      <c r="Q17" s="79"/>
      <c r="R17" s="80"/>
      <c r="S17" s="79"/>
      <c r="T17" s="79"/>
      <c r="U17" s="79"/>
      <c r="V17" s="124">
        <v>0</v>
      </c>
      <c r="W17" s="124">
        <v>0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80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30">
        <f t="shared" si="0"/>
        <v>0</v>
      </c>
    </row>
    <row r="18" spans="1:58" s="8" customFormat="1" x14ac:dyDescent="0.2">
      <c r="A18" s="189"/>
      <c r="B18" s="147"/>
      <c r="C18" s="145"/>
      <c r="D18" s="39" t="s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79"/>
      <c r="O18" s="79"/>
      <c r="P18" s="79"/>
      <c r="Q18" s="79"/>
      <c r="R18" s="80"/>
      <c r="S18" s="79"/>
      <c r="T18" s="79"/>
      <c r="U18" s="79"/>
      <c r="V18" s="125">
        <v>0</v>
      </c>
      <c r="W18" s="125">
        <v>0</v>
      </c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80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125">
        <v>0</v>
      </c>
      <c r="AX18" s="125">
        <v>0</v>
      </c>
      <c r="AY18" s="125">
        <v>0</v>
      </c>
      <c r="AZ18" s="125">
        <v>0</v>
      </c>
      <c r="BA18" s="125">
        <v>0</v>
      </c>
      <c r="BB18" s="125">
        <v>0</v>
      </c>
      <c r="BC18" s="125">
        <v>0</v>
      </c>
      <c r="BD18" s="125">
        <v>0</v>
      </c>
      <c r="BE18" s="125">
        <v>0</v>
      </c>
      <c r="BF18" s="30">
        <f t="shared" si="0"/>
        <v>0</v>
      </c>
    </row>
    <row r="19" spans="1:58" s="8" customFormat="1" ht="12.75" customHeight="1" x14ac:dyDescent="0.2">
      <c r="A19" s="189"/>
      <c r="B19" s="147" t="s">
        <v>32</v>
      </c>
      <c r="C19" s="144" t="s">
        <v>21</v>
      </c>
      <c r="D19" s="39" t="s">
        <v>17</v>
      </c>
      <c r="E19" s="30"/>
      <c r="F19" s="30"/>
      <c r="G19" s="30"/>
      <c r="H19" s="30"/>
      <c r="I19" s="30"/>
      <c r="J19" s="30"/>
      <c r="K19" s="30"/>
      <c r="L19" s="30"/>
      <c r="M19" s="30"/>
      <c r="N19" s="79"/>
      <c r="O19" s="79"/>
      <c r="P19" s="79"/>
      <c r="Q19" s="79"/>
      <c r="R19" s="80"/>
      <c r="S19" s="79"/>
      <c r="T19" s="79"/>
      <c r="U19" s="79"/>
      <c r="V19" s="124">
        <v>0</v>
      </c>
      <c r="W19" s="124">
        <v>0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>
        <v>0</v>
      </c>
      <c r="BD19" s="124">
        <v>0</v>
      </c>
      <c r="BE19" s="124">
        <v>0</v>
      </c>
      <c r="BF19" s="30">
        <f t="shared" si="0"/>
        <v>0</v>
      </c>
    </row>
    <row r="20" spans="1:58" s="8" customFormat="1" x14ac:dyDescent="0.2">
      <c r="A20" s="189"/>
      <c r="B20" s="147"/>
      <c r="C20" s="145"/>
      <c r="D20" s="39" t="s">
        <v>18</v>
      </c>
      <c r="E20" s="30"/>
      <c r="F20" s="30"/>
      <c r="G20" s="30"/>
      <c r="H20" s="30"/>
      <c r="I20" s="30"/>
      <c r="J20" s="30"/>
      <c r="K20" s="30"/>
      <c r="L20" s="30"/>
      <c r="M20" s="30"/>
      <c r="N20" s="79"/>
      <c r="O20" s="79"/>
      <c r="P20" s="79"/>
      <c r="Q20" s="79"/>
      <c r="R20" s="80"/>
      <c r="S20" s="79"/>
      <c r="T20" s="79"/>
      <c r="U20" s="79"/>
      <c r="V20" s="125">
        <v>0</v>
      </c>
      <c r="W20" s="125">
        <v>0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125"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30">
        <f t="shared" si="0"/>
        <v>0</v>
      </c>
    </row>
    <row r="21" spans="1:58" ht="12.75" customHeight="1" x14ac:dyDescent="0.2">
      <c r="A21" s="189"/>
      <c r="B21" s="180" t="s">
        <v>33</v>
      </c>
      <c r="C21" s="204" t="s">
        <v>157</v>
      </c>
      <c r="D21" s="75" t="s">
        <v>17</v>
      </c>
      <c r="E21" s="45"/>
      <c r="F21" s="45"/>
      <c r="G21" s="45"/>
      <c r="H21" s="45"/>
      <c r="I21" s="45"/>
      <c r="J21" s="45"/>
      <c r="K21" s="45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4">
        <v>0</v>
      </c>
      <c r="W21" s="114">
        <v>0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14">
        <v>0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0</v>
      </c>
      <c r="BD21" s="114">
        <v>0</v>
      </c>
      <c r="BE21" s="114">
        <v>0</v>
      </c>
      <c r="BF21" s="59">
        <f t="shared" si="0"/>
        <v>0</v>
      </c>
    </row>
    <row r="22" spans="1:58" x14ac:dyDescent="0.2">
      <c r="A22" s="189"/>
      <c r="B22" s="181"/>
      <c r="C22" s="204"/>
      <c r="D22" s="75" t="s">
        <v>18</v>
      </c>
      <c r="E22" s="45"/>
      <c r="F22" s="45"/>
      <c r="G22" s="45"/>
      <c r="H22" s="45"/>
      <c r="I22" s="45"/>
      <c r="J22" s="45"/>
      <c r="K22" s="45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4">
        <v>0</v>
      </c>
      <c r="W22" s="114">
        <v>0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0</v>
      </c>
      <c r="BD22" s="114">
        <v>0</v>
      </c>
      <c r="BE22" s="114">
        <v>0</v>
      </c>
      <c r="BF22" s="59">
        <f t="shared" si="0"/>
        <v>0</v>
      </c>
    </row>
    <row r="23" spans="1:58" ht="12.75" customHeight="1" x14ac:dyDescent="0.2">
      <c r="A23" s="189"/>
      <c r="B23" s="144" t="s">
        <v>158</v>
      </c>
      <c r="C23" s="147" t="s">
        <v>159</v>
      </c>
      <c r="D23" s="39" t="s">
        <v>17</v>
      </c>
      <c r="E23" s="33"/>
      <c r="F23" s="33"/>
      <c r="G23" s="33"/>
      <c r="H23" s="33"/>
      <c r="I23" s="33"/>
      <c r="J23" s="33"/>
      <c r="K23" s="33"/>
      <c r="L23" s="193" t="s">
        <v>64</v>
      </c>
      <c r="M23" s="79"/>
      <c r="N23" s="79"/>
      <c r="O23" s="79"/>
      <c r="P23" s="79"/>
      <c r="Q23" s="79"/>
      <c r="R23" s="79"/>
      <c r="S23" s="79"/>
      <c r="T23" s="79"/>
      <c r="U23" s="79"/>
      <c r="V23" s="124">
        <v>0</v>
      </c>
      <c r="W23" s="124">
        <v>0</v>
      </c>
      <c r="X23" s="79"/>
      <c r="Y23" s="79"/>
      <c r="Z23" s="79"/>
      <c r="AA23" s="79"/>
      <c r="AB23" s="79"/>
      <c r="AC23" s="79"/>
      <c r="AD23" s="79"/>
      <c r="AE23" s="80"/>
      <c r="AF23" s="79"/>
      <c r="AG23" s="79"/>
      <c r="AH23" s="79"/>
      <c r="AI23" s="79"/>
      <c r="AJ23" s="79"/>
      <c r="AK23" s="80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24">
        <v>0</v>
      </c>
      <c r="BE23" s="124">
        <v>0</v>
      </c>
      <c r="BF23" s="30">
        <f t="shared" si="0"/>
        <v>0</v>
      </c>
    </row>
    <row r="24" spans="1:58" ht="18.75" customHeight="1" x14ac:dyDescent="0.2">
      <c r="A24" s="189"/>
      <c r="B24" s="145"/>
      <c r="C24" s="147"/>
      <c r="D24" s="39" t="s">
        <v>18</v>
      </c>
      <c r="E24" s="33"/>
      <c r="F24" s="33"/>
      <c r="G24" s="33"/>
      <c r="H24" s="33"/>
      <c r="I24" s="33"/>
      <c r="J24" s="33"/>
      <c r="K24" s="33"/>
      <c r="L24" s="194"/>
      <c r="M24" s="79"/>
      <c r="N24" s="79"/>
      <c r="O24" s="79"/>
      <c r="P24" s="79"/>
      <c r="Q24" s="79"/>
      <c r="R24" s="79"/>
      <c r="S24" s="79"/>
      <c r="T24" s="79"/>
      <c r="U24" s="79"/>
      <c r="V24" s="125">
        <v>0</v>
      </c>
      <c r="W24" s="125">
        <v>0</v>
      </c>
      <c r="X24" s="79"/>
      <c r="Y24" s="79"/>
      <c r="Z24" s="79"/>
      <c r="AA24" s="79"/>
      <c r="AB24" s="79"/>
      <c r="AC24" s="79"/>
      <c r="AD24" s="79"/>
      <c r="AE24" s="80"/>
      <c r="AF24" s="79"/>
      <c r="AG24" s="79"/>
      <c r="AH24" s="79"/>
      <c r="AI24" s="79"/>
      <c r="AJ24" s="79"/>
      <c r="AK24" s="80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30">
        <f t="shared" si="0"/>
        <v>0</v>
      </c>
    </row>
    <row r="25" spans="1:58" ht="12.75" customHeight="1" x14ac:dyDescent="0.2">
      <c r="A25" s="189"/>
      <c r="B25" s="144" t="s">
        <v>148</v>
      </c>
      <c r="C25" s="147" t="s">
        <v>120</v>
      </c>
      <c r="D25" s="39" t="s">
        <v>17</v>
      </c>
      <c r="E25" s="33"/>
      <c r="F25" s="33"/>
      <c r="G25" s="33"/>
      <c r="H25" s="33"/>
      <c r="I25" s="33"/>
      <c r="J25" s="33"/>
      <c r="K25" s="33"/>
      <c r="L25" s="33"/>
      <c r="M25" s="79"/>
      <c r="N25" s="79"/>
      <c r="O25" s="79"/>
      <c r="P25" s="79"/>
      <c r="Q25" s="79"/>
      <c r="R25" s="79"/>
      <c r="S25" s="79"/>
      <c r="T25" s="79"/>
      <c r="U25" s="217" t="s">
        <v>143</v>
      </c>
      <c r="V25" s="124">
        <v>0</v>
      </c>
      <c r="W25" s="124">
        <v>0</v>
      </c>
      <c r="X25" s="79"/>
      <c r="Y25" s="79"/>
      <c r="Z25" s="79"/>
      <c r="AA25" s="79"/>
      <c r="AB25" s="79"/>
      <c r="AC25" s="79"/>
      <c r="AD25" s="79"/>
      <c r="AE25" s="80"/>
      <c r="AF25" s="79"/>
      <c r="AG25" s="79"/>
      <c r="AH25" s="79"/>
      <c r="AI25" s="79"/>
      <c r="AJ25" s="79"/>
      <c r="AK25" s="80"/>
      <c r="AL25" s="79"/>
      <c r="AM25" s="79"/>
      <c r="AN25" s="215" t="s">
        <v>142</v>
      </c>
      <c r="AO25" s="79"/>
      <c r="AP25" s="79"/>
      <c r="AQ25" s="79"/>
      <c r="AR25" s="79"/>
      <c r="AS25" s="79"/>
      <c r="AT25" s="79"/>
      <c r="AU25" s="79"/>
      <c r="AV25" s="79"/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30">
        <f t="shared" si="0"/>
        <v>0</v>
      </c>
    </row>
    <row r="26" spans="1:58" ht="20.25" customHeight="1" x14ac:dyDescent="0.2">
      <c r="A26" s="189"/>
      <c r="B26" s="145"/>
      <c r="C26" s="147"/>
      <c r="D26" s="39" t="s">
        <v>18</v>
      </c>
      <c r="E26" s="33"/>
      <c r="F26" s="33"/>
      <c r="G26" s="33"/>
      <c r="H26" s="33"/>
      <c r="I26" s="33"/>
      <c r="J26" s="33"/>
      <c r="K26" s="33"/>
      <c r="L26" s="33"/>
      <c r="M26" s="79"/>
      <c r="N26" s="79"/>
      <c r="O26" s="79"/>
      <c r="P26" s="79"/>
      <c r="Q26" s="79"/>
      <c r="R26" s="79"/>
      <c r="S26" s="79"/>
      <c r="T26" s="79"/>
      <c r="U26" s="218"/>
      <c r="V26" s="125">
        <v>0</v>
      </c>
      <c r="W26" s="125">
        <v>0</v>
      </c>
      <c r="X26" s="79"/>
      <c r="Y26" s="79"/>
      <c r="Z26" s="79"/>
      <c r="AA26" s="79"/>
      <c r="AB26" s="79"/>
      <c r="AC26" s="79"/>
      <c r="AD26" s="79"/>
      <c r="AE26" s="80"/>
      <c r="AF26" s="79"/>
      <c r="AG26" s="79"/>
      <c r="AH26" s="79"/>
      <c r="AI26" s="79"/>
      <c r="AJ26" s="79"/>
      <c r="AK26" s="80"/>
      <c r="AL26" s="79"/>
      <c r="AM26" s="79"/>
      <c r="AN26" s="216"/>
      <c r="AO26" s="79"/>
      <c r="AP26" s="79"/>
      <c r="AQ26" s="79"/>
      <c r="AR26" s="79"/>
      <c r="AS26" s="79"/>
      <c r="AT26" s="79"/>
      <c r="AU26" s="79"/>
      <c r="AV26" s="79"/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30">
        <f t="shared" si="0"/>
        <v>0</v>
      </c>
    </row>
    <row r="27" spans="1:58" s="8" customFormat="1" ht="12.75" customHeight="1" x14ac:dyDescent="0.2">
      <c r="A27" s="189"/>
      <c r="B27" s="148" t="s">
        <v>35</v>
      </c>
      <c r="C27" s="148" t="s">
        <v>87</v>
      </c>
      <c r="D27" s="75" t="s">
        <v>17</v>
      </c>
      <c r="E27" s="59"/>
      <c r="F27" s="59"/>
      <c r="G27" s="59"/>
      <c r="H27" s="59"/>
      <c r="I27" s="59"/>
      <c r="J27" s="59"/>
      <c r="K27" s="59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4">
        <v>0</v>
      </c>
      <c r="W27" s="114">
        <v>0</v>
      </c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59">
        <f t="shared" si="0"/>
        <v>0</v>
      </c>
    </row>
    <row r="28" spans="1:58" s="8" customFormat="1" x14ac:dyDescent="0.2">
      <c r="A28" s="189"/>
      <c r="B28" s="149"/>
      <c r="C28" s="149"/>
      <c r="D28" s="75" t="s">
        <v>18</v>
      </c>
      <c r="E28" s="59"/>
      <c r="F28" s="59"/>
      <c r="G28" s="59"/>
      <c r="H28" s="59"/>
      <c r="I28" s="59"/>
      <c r="J28" s="59"/>
      <c r="K28" s="59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4">
        <v>0</v>
      </c>
      <c r="W28" s="114">
        <v>0</v>
      </c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14">
        <v>0</v>
      </c>
      <c r="AX28" s="114">
        <v>0</v>
      </c>
      <c r="AY28" s="114">
        <v>0</v>
      </c>
      <c r="AZ28" s="114">
        <v>0</v>
      </c>
      <c r="BA28" s="114">
        <v>0</v>
      </c>
      <c r="BB28" s="114">
        <v>0</v>
      </c>
      <c r="BC28" s="114">
        <v>0</v>
      </c>
      <c r="BD28" s="114">
        <v>0</v>
      </c>
      <c r="BE28" s="114">
        <v>0</v>
      </c>
      <c r="BF28" s="59">
        <f t="shared" si="0"/>
        <v>0</v>
      </c>
    </row>
    <row r="29" spans="1:58" ht="12.75" customHeight="1" x14ac:dyDescent="0.2">
      <c r="A29" s="189"/>
      <c r="B29" s="191" t="s">
        <v>36</v>
      </c>
      <c r="C29" s="191" t="s">
        <v>88</v>
      </c>
      <c r="D29" s="75" t="s">
        <v>17</v>
      </c>
      <c r="E29" s="45"/>
      <c r="F29" s="45"/>
      <c r="G29" s="45"/>
      <c r="H29" s="45"/>
      <c r="I29" s="45"/>
      <c r="J29" s="45"/>
      <c r="K29" s="45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14">
        <v>0</v>
      </c>
      <c r="W29" s="114">
        <v>0</v>
      </c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14">
        <v>0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59">
        <f t="shared" si="0"/>
        <v>0</v>
      </c>
    </row>
    <row r="30" spans="1:58" ht="12.75" customHeight="1" x14ac:dyDescent="0.2">
      <c r="A30" s="189"/>
      <c r="B30" s="191"/>
      <c r="C30" s="191"/>
      <c r="D30" s="75" t="s">
        <v>18</v>
      </c>
      <c r="E30" s="45"/>
      <c r="F30" s="45"/>
      <c r="G30" s="45"/>
      <c r="H30" s="45"/>
      <c r="I30" s="45"/>
      <c r="J30" s="45"/>
      <c r="K30" s="45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14">
        <v>0</v>
      </c>
      <c r="W30" s="114">
        <v>0</v>
      </c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4">
        <v>0</v>
      </c>
      <c r="BE30" s="114">
        <v>0</v>
      </c>
      <c r="BF30" s="59">
        <f t="shared" si="0"/>
        <v>0</v>
      </c>
    </row>
    <row r="31" spans="1:58" ht="12.75" customHeight="1" x14ac:dyDescent="0.2">
      <c r="A31" s="189"/>
      <c r="B31" s="192" t="s">
        <v>160</v>
      </c>
      <c r="C31" s="192" t="s">
        <v>162</v>
      </c>
      <c r="D31" s="39" t="s">
        <v>17</v>
      </c>
      <c r="E31" s="33"/>
      <c r="F31" s="33"/>
      <c r="G31" s="33"/>
      <c r="H31" s="33"/>
      <c r="I31" s="33"/>
      <c r="J31" s="33"/>
      <c r="K31" s="33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24">
        <v>0</v>
      </c>
      <c r="W31" s="124">
        <v>0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208" t="s">
        <v>143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>
        <v>0</v>
      </c>
      <c r="BE31" s="124">
        <v>0</v>
      </c>
      <c r="BF31" s="30">
        <f t="shared" si="0"/>
        <v>0</v>
      </c>
    </row>
    <row r="32" spans="1:58" ht="12.75" customHeight="1" x14ac:dyDescent="0.2">
      <c r="A32" s="189"/>
      <c r="B32" s="192"/>
      <c r="C32" s="192"/>
      <c r="D32" s="39" t="s">
        <v>18</v>
      </c>
      <c r="E32" s="33"/>
      <c r="F32" s="33"/>
      <c r="G32" s="33"/>
      <c r="H32" s="33"/>
      <c r="I32" s="33"/>
      <c r="J32" s="33"/>
      <c r="K32" s="33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25">
        <v>0</v>
      </c>
      <c r="W32" s="125">
        <v>0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80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209"/>
      <c r="AW32" s="125">
        <v>0</v>
      </c>
      <c r="AX32" s="125">
        <v>0</v>
      </c>
      <c r="AY32" s="125">
        <v>0</v>
      </c>
      <c r="AZ32" s="125">
        <v>0</v>
      </c>
      <c r="BA32" s="125">
        <v>0</v>
      </c>
      <c r="BB32" s="125">
        <v>0</v>
      </c>
      <c r="BC32" s="125">
        <v>0</v>
      </c>
      <c r="BD32" s="125">
        <v>0</v>
      </c>
      <c r="BE32" s="125">
        <v>0</v>
      </c>
      <c r="BF32" s="30">
        <f t="shared" si="0"/>
        <v>0</v>
      </c>
    </row>
    <row r="33" spans="1:58" ht="12.75" customHeight="1" x14ac:dyDescent="0.2">
      <c r="A33" s="189"/>
      <c r="B33" s="192" t="s">
        <v>161</v>
      </c>
      <c r="C33" s="186" t="s">
        <v>163</v>
      </c>
      <c r="D33" s="39" t="s">
        <v>17</v>
      </c>
      <c r="E33" s="33"/>
      <c r="F33" s="33"/>
      <c r="G33" s="33"/>
      <c r="H33" s="33"/>
      <c r="I33" s="33"/>
      <c r="J33" s="33"/>
      <c r="K33" s="33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24">
        <v>0</v>
      </c>
      <c r="W33" s="124">
        <v>0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0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209"/>
      <c r="AW33" s="124">
        <v>0</v>
      </c>
      <c r="AX33" s="124">
        <v>0</v>
      </c>
      <c r="AY33" s="124">
        <v>0</v>
      </c>
      <c r="AZ33" s="124">
        <v>0</v>
      </c>
      <c r="BA33" s="124">
        <v>0</v>
      </c>
      <c r="BB33" s="124">
        <v>0</v>
      </c>
      <c r="BC33" s="124">
        <v>0</v>
      </c>
      <c r="BD33" s="124">
        <v>0</v>
      </c>
      <c r="BE33" s="124">
        <v>0</v>
      </c>
      <c r="BF33" s="30">
        <f t="shared" si="0"/>
        <v>0</v>
      </c>
    </row>
    <row r="34" spans="1:58" ht="12.75" customHeight="1" x14ac:dyDescent="0.2">
      <c r="A34" s="189"/>
      <c r="B34" s="192"/>
      <c r="C34" s="187"/>
      <c r="D34" s="39" t="s">
        <v>18</v>
      </c>
      <c r="E34" s="33"/>
      <c r="F34" s="33"/>
      <c r="G34" s="33"/>
      <c r="H34" s="33"/>
      <c r="I34" s="33"/>
      <c r="J34" s="33"/>
      <c r="K34" s="33"/>
      <c r="L34" s="79"/>
      <c r="M34" s="79"/>
      <c r="N34" s="79"/>
      <c r="O34" s="79"/>
      <c r="P34" s="79"/>
      <c r="Q34" s="79"/>
      <c r="R34" s="80"/>
      <c r="S34" s="79"/>
      <c r="T34" s="79"/>
      <c r="U34" s="79"/>
      <c r="V34" s="125">
        <v>0</v>
      </c>
      <c r="W34" s="125">
        <v>0</v>
      </c>
      <c r="X34" s="79"/>
      <c r="Y34" s="79"/>
      <c r="Z34" s="79"/>
      <c r="AA34" s="79"/>
      <c r="AB34" s="79"/>
      <c r="AC34" s="79"/>
      <c r="AD34" s="79"/>
      <c r="AE34" s="80"/>
      <c r="AF34" s="79"/>
      <c r="AG34" s="79"/>
      <c r="AH34" s="79"/>
      <c r="AI34" s="79"/>
      <c r="AJ34" s="79"/>
      <c r="AK34" s="80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210"/>
      <c r="AW34" s="125">
        <v>0</v>
      </c>
      <c r="AX34" s="125">
        <v>0</v>
      </c>
      <c r="AY34" s="125">
        <v>0</v>
      </c>
      <c r="AZ34" s="125">
        <v>0</v>
      </c>
      <c r="BA34" s="125">
        <v>0</v>
      </c>
      <c r="BB34" s="125">
        <v>0</v>
      </c>
      <c r="BC34" s="125">
        <v>0</v>
      </c>
      <c r="BD34" s="125">
        <v>0</v>
      </c>
      <c r="BE34" s="125">
        <v>0</v>
      </c>
      <c r="BF34" s="30">
        <f t="shared" si="0"/>
        <v>0</v>
      </c>
    </row>
    <row r="35" spans="1:58" ht="12.75" customHeight="1" x14ac:dyDescent="0.2">
      <c r="A35" s="189"/>
      <c r="B35" s="191" t="s">
        <v>164</v>
      </c>
      <c r="C35" s="207" t="s">
        <v>152</v>
      </c>
      <c r="D35" s="75" t="s">
        <v>17</v>
      </c>
      <c r="E35" s="45"/>
      <c r="F35" s="45"/>
      <c r="G35" s="45"/>
      <c r="H35" s="45"/>
      <c r="I35" s="45"/>
      <c r="J35" s="45"/>
      <c r="K35" s="45"/>
      <c r="L35" s="122"/>
      <c r="M35" s="122"/>
      <c r="N35" s="122"/>
      <c r="O35" s="122"/>
      <c r="P35" s="122"/>
      <c r="Q35" s="122"/>
      <c r="R35" s="122"/>
      <c r="S35" s="122"/>
      <c r="T35" s="122"/>
      <c r="U35" s="195" t="s">
        <v>68</v>
      </c>
      <c r="V35" s="114">
        <v>0</v>
      </c>
      <c r="W35" s="114">
        <v>0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0</v>
      </c>
      <c r="BC35" s="114">
        <v>0</v>
      </c>
      <c r="BD35" s="114">
        <v>0</v>
      </c>
      <c r="BE35" s="114">
        <v>0</v>
      </c>
      <c r="BF35" s="59">
        <f t="shared" si="0"/>
        <v>0</v>
      </c>
    </row>
    <row r="36" spans="1:58" ht="12.75" customHeight="1" x14ac:dyDescent="0.2">
      <c r="A36" s="189"/>
      <c r="B36" s="191"/>
      <c r="C36" s="207"/>
      <c r="D36" s="75" t="s">
        <v>18</v>
      </c>
      <c r="E36" s="45"/>
      <c r="F36" s="45"/>
      <c r="G36" s="45"/>
      <c r="H36" s="45"/>
      <c r="I36" s="45"/>
      <c r="J36" s="45"/>
      <c r="K36" s="45"/>
      <c r="L36" s="122"/>
      <c r="M36" s="122"/>
      <c r="N36" s="122"/>
      <c r="O36" s="122"/>
      <c r="P36" s="122"/>
      <c r="Q36" s="122"/>
      <c r="R36" s="122"/>
      <c r="S36" s="122"/>
      <c r="T36" s="122"/>
      <c r="U36" s="196"/>
      <c r="V36" s="114">
        <v>0</v>
      </c>
      <c r="W36" s="114">
        <v>0</v>
      </c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14">
        <v>0</v>
      </c>
      <c r="AX36" s="114">
        <v>0</v>
      </c>
      <c r="AY36" s="114">
        <v>0</v>
      </c>
      <c r="AZ36" s="114">
        <v>0</v>
      </c>
      <c r="BA36" s="114">
        <v>0</v>
      </c>
      <c r="BB36" s="114">
        <v>0</v>
      </c>
      <c r="BC36" s="114">
        <v>0</v>
      </c>
      <c r="BD36" s="114">
        <v>0</v>
      </c>
      <c r="BE36" s="114">
        <v>0</v>
      </c>
      <c r="BF36" s="59">
        <f t="shared" si="0"/>
        <v>0</v>
      </c>
    </row>
    <row r="37" spans="1:58" s="8" customFormat="1" ht="12.75" customHeight="1" x14ac:dyDescent="0.2">
      <c r="A37" s="189"/>
      <c r="B37" s="192" t="s">
        <v>39</v>
      </c>
      <c r="C37" s="147" t="s">
        <v>153</v>
      </c>
      <c r="D37" s="39" t="s">
        <v>17</v>
      </c>
      <c r="E37" s="30"/>
      <c r="F37" s="30"/>
      <c r="G37" s="30"/>
      <c r="H37" s="30"/>
      <c r="I37" s="30"/>
      <c r="J37" s="30"/>
      <c r="K37" s="30"/>
      <c r="L37" s="30"/>
      <c r="M37" s="79"/>
      <c r="N37" s="79"/>
      <c r="O37" s="79"/>
      <c r="P37" s="79"/>
      <c r="Q37" s="79"/>
      <c r="R37" s="79"/>
      <c r="S37" s="79"/>
      <c r="T37" s="79"/>
      <c r="U37" s="213" t="s">
        <v>143</v>
      </c>
      <c r="V37" s="124">
        <v>0</v>
      </c>
      <c r="W37" s="124">
        <v>0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30">
        <f t="shared" si="0"/>
        <v>0</v>
      </c>
    </row>
    <row r="38" spans="1:58" s="8" customFormat="1" ht="12.75" customHeight="1" x14ac:dyDescent="0.2">
      <c r="A38" s="189"/>
      <c r="B38" s="192"/>
      <c r="C38" s="147"/>
      <c r="D38" s="39" t="s">
        <v>18</v>
      </c>
      <c r="E38" s="30"/>
      <c r="F38" s="30"/>
      <c r="G38" s="30"/>
      <c r="H38" s="30"/>
      <c r="I38" s="30"/>
      <c r="J38" s="30"/>
      <c r="K38" s="30"/>
      <c r="L38" s="30"/>
      <c r="M38" s="79"/>
      <c r="N38" s="79"/>
      <c r="O38" s="79"/>
      <c r="P38" s="79"/>
      <c r="Q38" s="79"/>
      <c r="R38" s="79"/>
      <c r="S38" s="79"/>
      <c r="T38" s="79"/>
      <c r="U38" s="214"/>
      <c r="V38" s="125">
        <v>0</v>
      </c>
      <c r="W38" s="125">
        <v>0</v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</v>
      </c>
      <c r="BE38" s="125">
        <v>0</v>
      </c>
      <c r="BF38" s="30">
        <f t="shared" si="0"/>
        <v>0</v>
      </c>
    </row>
    <row r="39" spans="1:58" ht="12.75" customHeight="1" x14ac:dyDescent="0.2">
      <c r="A39" s="189"/>
      <c r="B39" s="84" t="s">
        <v>105</v>
      </c>
      <c r="C39" s="82" t="s">
        <v>133</v>
      </c>
      <c r="D39" s="2" t="s">
        <v>17</v>
      </c>
      <c r="E39" s="33"/>
      <c r="F39" s="33"/>
      <c r="G39" s="33"/>
      <c r="H39" s="33"/>
      <c r="I39" s="33"/>
      <c r="J39" s="33"/>
      <c r="K39" s="33"/>
      <c r="L39" s="79"/>
      <c r="M39" s="79" t="s">
        <v>107</v>
      </c>
      <c r="N39" s="134" t="s">
        <v>64</v>
      </c>
      <c r="O39" s="79"/>
      <c r="P39" s="79"/>
      <c r="Q39" s="79"/>
      <c r="R39" s="79"/>
      <c r="S39" s="79"/>
      <c r="T39" s="79"/>
      <c r="U39" s="79"/>
      <c r="V39" s="124">
        <v>0</v>
      </c>
      <c r="W39" s="124">
        <v>0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0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24">
        <v>0</v>
      </c>
      <c r="AX39" s="124">
        <v>0</v>
      </c>
      <c r="AY39" s="124">
        <v>0</v>
      </c>
      <c r="AZ39" s="124">
        <v>0</v>
      </c>
      <c r="BA39" s="124">
        <v>0</v>
      </c>
      <c r="BB39" s="124">
        <v>0</v>
      </c>
      <c r="BC39" s="124">
        <v>0</v>
      </c>
      <c r="BD39" s="124">
        <v>0</v>
      </c>
      <c r="BE39" s="124">
        <v>0</v>
      </c>
      <c r="BF39" s="30">
        <f t="shared" si="0"/>
        <v>0</v>
      </c>
    </row>
    <row r="40" spans="1:58" ht="12.75" customHeight="1" x14ac:dyDescent="0.2">
      <c r="A40" s="189"/>
      <c r="B40" s="6" t="s">
        <v>72</v>
      </c>
      <c r="C40" s="6" t="s">
        <v>134</v>
      </c>
      <c r="D40" s="2" t="s">
        <v>17</v>
      </c>
      <c r="E40" s="33"/>
      <c r="F40" s="33"/>
      <c r="G40" s="33"/>
      <c r="H40" s="33"/>
      <c r="I40" s="33"/>
      <c r="J40" s="33"/>
      <c r="K40" s="33"/>
      <c r="L40" s="79"/>
      <c r="M40" s="79"/>
      <c r="N40" s="79"/>
      <c r="O40" s="79" t="s">
        <v>107</v>
      </c>
      <c r="P40" s="135" t="s">
        <v>64</v>
      </c>
      <c r="Q40" s="79"/>
      <c r="R40" s="79"/>
      <c r="S40" s="79"/>
      <c r="T40" s="79"/>
      <c r="U40" s="79"/>
      <c r="V40" s="125">
        <v>0</v>
      </c>
      <c r="W40" s="125">
        <v>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80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30">
        <f t="shared" si="0"/>
        <v>0</v>
      </c>
    </row>
    <row r="41" spans="1:58" ht="12.75" customHeight="1" x14ac:dyDescent="0.2">
      <c r="A41" s="189"/>
      <c r="B41" s="191" t="s">
        <v>165</v>
      </c>
      <c r="C41" s="207" t="s">
        <v>154</v>
      </c>
      <c r="D41" s="75" t="s">
        <v>17</v>
      </c>
      <c r="E41" s="45"/>
      <c r="F41" s="45"/>
      <c r="G41" s="45"/>
      <c r="H41" s="45"/>
      <c r="I41" s="45"/>
      <c r="J41" s="45"/>
      <c r="K41" s="45"/>
      <c r="L41" s="122"/>
      <c r="M41" s="122"/>
      <c r="N41" s="122"/>
      <c r="O41" s="122"/>
      <c r="P41" s="122"/>
      <c r="Q41" s="122"/>
      <c r="R41" s="122"/>
      <c r="S41" s="122"/>
      <c r="T41" s="122"/>
      <c r="U41" s="195" t="s">
        <v>68</v>
      </c>
      <c r="V41" s="114">
        <v>0</v>
      </c>
      <c r="W41" s="114">
        <v>0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14">
        <v>0</v>
      </c>
      <c r="AX41" s="114">
        <v>0</v>
      </c>
      <c r="AY41" s="114">
        <v>0</v>
      </c>
      <c r="AZ41" s="114">
        <v>0</v>
      </c>
      <c r="BA41" s="114">
        <v>0</v>
      </c>
      <c r="BB41" s="114">
        <v>0</v>
      </c>
      <c r="BC41" s="114">
        <v>0</v>
      </c>
      <c r="BD41" s="114">
        <v>0</v>
      </c>
      <c r="BE41" s="114">
        <v>0</v>
      </c>
      <c r="BF41" s="59">
        <f t="shared" si="0"/>
        <v>0</v>
      </c>
    </row>
    <row r="42" spans="1:58" ht="12.75" customHeight="1" x14ac:dyDescent="0.2">
      <c r="A42" s="189"/>
      <c r="B42" s="191"/>
      <c r="C42" s="207"/>
      <c r="D42" s="75" t="s">
        <v>18</v>
      </c>
      <c r="E42" s="45"/>
      <c r="F42" s="45"/>
      <c r="G42" s="45"/>
      <c r="H42" s="45"/>
      <c r="I42" s="45"/>
      <c r="J42" s="45"/>
      <c r="K42" s="45"/>
      <c r="L42" s="122"/>
      <c r="M42" s="122"/>
      <c r="N42" s="122"/>
      <c r="O42" s="122"/>
      <c r="P42" s="122"/>
      <c r="Q42" s="122"/>
      <c r="R42" s="122"/>
      <c r="S42" s="122"/>
      <c r="T42" s="122"/>
      <c r="U42" s="196"/>
      <c r="V42" s="114">
        <v>0</v>
      </c>
      <c r="W42" s="114">
        <v>0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14">
        <v>0</v>
      </c>
      <c r="AX42" s="114">
        <v>0</v>
      </c>
      <c r="AY42" s="114">
        <v>0</v>
      </c>
      <c r="AZ42" s="114">
        <v>0</v>
      </c>
      <c r="BA42" s="114">
        <v>0</v>
      </c>
      <c r="BB42" s="114">
        <v>0</v>
      </c>
      <c r="BC42" s="114">
        <v>0</v>
      </c>
      <c r="BD42" s="114">
        <v>0</v>
      </c>
      <c r="BE42" s="114">
        <v>0</v>
      </c>
      <c r="BF42" s="59">
        <f t="shared" si="0"/>
        <v>0</v>
      </c>
    </row>
    <row r="43" spans="1:58" ht="12.75" customHeight="1" x14ac:dyDescent="0.2">
      <c r="A43" s="189"/>
      <c r="B43" s="192" t="s">
        <v>41</v>
      </c>
      <c r="C43" s="147" t="s">
        <v>155</v>
      </c>
      <c r="D43" s="39" t="s">
        <v>17</v>
      </c>
      <c r="E43" s="33"/>
      <c r="F43" s="33"/>
      <c r="G43" s="33"/>
      <c r="H43" s="33"/>
      <c r="I43" s="33"/>
      <c r="J43" s="33"/>
      <c r="K43" s="33"/>
      <c r="L43" s="211" t="s">
        <v>196</v>
      </c>
      <c r="M43" s="79"/>
      <c r="N43" s="79"/>
      <c r="O43" s="79"/>
      <c r="P43" s="79"/>
      <c r="Q43" s="79"/>
      <c r="R43" s="79"/>
      <c r="S43" s="79"/>
      <c r="T43" s="79"/>
      <c r="U43" s="79"/>
      <c r="V43" s="124">
        <v>0</v>
      </c>
      <c r="W43" s="124">
        <v>0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124">
        <v>0</v>
      </c>
      <c r="AX43" s="124">
        <v>0</v>
      </c>
      <c r="AY43" s="124">
        <v>0</v>
      </c>
      <c r="AZ43" s="124">
        <v>0</v>
      </c>
      <c r="BA43" s="124">
        <v>0</v>
      </c>
      <c r="BB43" s="124">
        <v>0</v>
      </c>
      <c r="BC43" s="124">
        <v>0</v>
      </c>
      <c r="BD43" s="124">
        <v>0</v>
      </c>
      <c r="BE43" s="124">
        <v>0</v>
      </c>
      <c r="BF43" s="30">
        <f t="shared" si="0"/>
        <v>0</v>
      </c>
    </row>
    <row r="44" spans="1:58" ht="12.75" customHeight="1" x14ac:dyDescent="0.2">
      <c r="A44" s="189"/>
      <c r="B44" s="192"/>
      <c r="C44" s="147"/>
      <c r="D44" s="39" t="s">
        <v>18</v>
      </c>
      <c r="E44" s="33"/>
      <c r="F44" s="33"/>
      <c r="G44" s="33"/>
      <c r="H44" s="33"/>
      <c r="I44" s="33"/>
      <c r="J44" s="33"/>
      <c r="K44" s="33"/>
      <c r="L44" s="212"/>
      <c r="M44" s="79"/>
      <c r="N44" s="79"/>
      <c r="O44" s="79"/>
      <c r="P44" s="79"/>
      <c r="Q44" s="79"/>
      <c r="R44" s="79"/>
      <c r="S44" s="79"/>
      <c r="T44" s="79"/>
      <c r="U44" s="79"/>
      <c r="V44" s="125">
        <v>0</v>
      </c>
      <c r="W44" s="125">
        <v>0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125">
        <v>0</v>
      </c>
      <c r="AX44" s="125">
        <v>0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0</v>
      </c>
      <c r="BE44" s="125">
        <v>0</v>
      </c>
      <c r="BF44" s="30">
        <f t="shared" si="0"/>
        <v>0</v>
      </c>
    </row>
    <row r="45" spans="1:58" ht="12.75" customHeight="1" x14ac:dyDescent="0.2">
      <c r="A45" s="189"/>
      <c r="B45" s="84" t="s">
        <v>105</v>
      </c>
      <c r="C45" s="82" t="s">
        <v>133</v>
      </c>
      <c r="D45" s="39" t="s">
        <v>17</v>
      </c>
      <c r="E45" s="33"/>
      <c r="F45" s="33"/>
      <c r="G45" s="33"/>
      <c r="H45" s="33"/>
      <c r="I45" s="33"/>
      <c r="J45" s="33"/>
      <c r="K45" s="33"/>
      <c r="L45" s="79"/>
      <c r="M45" s="79"/>
      <c r="N45" s="79"/>
      <c r="O45" s="79"/>
      <c r="P45" s="79"/>
      <c r="Q45" s="79" t="s">
        <v>107</v>
      </c>
      <c r="R45" s="126" t="s">
        <v>104</v>
      </c>
      <c r="S45" s="79"/>
      <c r="T45" s="79"/>
      <c r="U45" s="79"/>
      <c r="V45" s="124">
        <v>0</v>
      </c>
      <c r="W45" s="124">
        <v>0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80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124">
        <v>0</v>
      </c>
      <c r="AX45" s="124">
        <v>0</v>
      </c>
      <c r="AY45" s="124">
        <v>0</v>
      </c>
      <c r="AZ45" s="124">
        <v>0</v>
      </c>
      <c r="BA45" s="124">
        <v>0</v>
      </c>
      <c r="BB45" s="124">
        <v>0</v>
      </c>
      <c r="BC45" s="124">
        <v>0</v>
      </c>
      <c r="BD45" s="124">
        <v>0</v>
      </c>
      <c r="BE45" s="124">
        <v>0</v>
      </c>
      <c r="BF45" s="30">
        <f t="shared" si="0"/>
        <v>0</v>
      </c>
    </row>
    <row r="46" spans="1:58" ht="12.75" customHeight="1" x14ac:dyDescent="0.2">
      <c r="A46" s="189"/>
      <c r="B46" s="84" t="s">
        <v>89</v>
      </c>
      <c r="C46" s="6" t="s">
        <v>134</v>
      </c>
      <c r="D46" s="39" t="s">
        <v>17</v>
      </c>
      <c r="E46" s="33"/>
      <c r="F46" s="33"/>
      <c r="G46" s="33"/>
      <c r="H46" s="33"/>
      <c r="I46" s="33"/>
      <c r="J46" s="33"/>
      <c r="K46" s="33"/>
      <c r="L46" s="79"/>
      <c r="M46" s="79"/>
      <c r="N46" s="79"/>
      <c r="O46" s="79"/>
      <c r="P46" s="79"/>
      <c r="Q46" s="79"/>
      <c r="R46" s="79"/>
      <c r="S46" s="79" t="s">
        <v>107</v>
      </c>
      <c r="T46" s="126" t="s">
        <v>104</v>
      </c>
      <c r="U46" s="79"/>
      <c r="V46" s="125">
        <v>0</v>
      </c>
      <c r="W46" s="125">
        <v>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80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30">
        <f t="shared" si="0"/>
        <v>0</v>
      </c>
    </row>
    <row r="47" spans="1:58" ht="12.75" customHeight="1" x14ac:dyDescent="0.2">
      <c r="A47" s="189"/>
      <c r="B47" s="191" t="s">
        <v>166</v>
      </c>
      <c r="C47" s="207" t="s">
        <v>167</v>
      </c>
      <c r="D47" s="75" t="s">
        <v>17</v>
      </c>
      <c r="E47" s="45"/>
      <c r="F47" s="45"/>
      <c r="G47" s="45"/>
      <c r="H47" s="45"/>
      <c r="I47" s="45"/>
      <c r="J47" s="45"/>
      <c r="K47" s="45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14">
        <v>0</v>
      </c>
      <c r="W47" s="114">
        <v>0</v>
      </c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95" t="s">
        <v>68</v>
      </c>
      <c r="AW47" s="114">
        <v>0</v>
      </c>
      <c r="AX47" s="114">
        <v>0</v>
      </c>
      <c r="AY47" s="114">
        <v>0</v>
      </c>
      <c r="AZ47" s="114">
        <v>0</v>
      </c>
      <c r="BA47" s="114">
        <v>0</v>
      </c>
      <c r="BB47" s="114">
        <v>0</v>
      </c>
      <c r="BC47" s="114">
        <v>0</v>
      </c>
      <c r="BD47" s="114">
        <v>0</v>
      </c>
      <c r="BE47" s="114">
        <v>0</v>
      </c>
      <c r="BF47" s="59">
        <f t="shared" si="0"/>
        <v>0</v>
      </c>
    </row>
    <row r="48" spans="1:58" ht="12.75" customHeight="1" x14ac:dyDescent="0.2">
      <c r="A48" s="189"/>
      <c r="B48" s="191"/>
      <c r="C48" s="207"/>
      <c r="D48" s="75" t="s">
        <v>18</v>
      </c>
      <c r="E48" s="45"/>
      <c r="F48" s="45"/>
      <c r="G48" s="45"/>
      <c r="H48" s="45"/>
      <c r="I48" s="45"/>
      <c r="J48" s="45"/>
      <c r="K48" s="45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14">
        <v>0</v>
      </c>
      <c r="W48" s="114">
        <v>0</v>
      </c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96"/>
      <c r="AW48" s="114">
        <v>0</v>
      </c>
      <c r="AX48" s="114">
        <v>0</v>
      </c>
      <c r="AY48" s="114">
        <v>0</v>
      </c>
      <c r="AZ48" s="114">
        <v>0</v>
      </c>
      <c r="BA48" s="114">
        <v>0</v>
      </c>
      <c r="BB48" s="114">
        <v>0</v>
      </c>
      <c r="BC48" s="114">
        <v>0</v>
      </c>
      <c r="BD48" s="114">
        <v>0</v>
      </c>
      <c r="BE48" s="114">
        <v>0</v>
      </c>
      <c r="BF48" s="59">
        <f t="shared" si="0"/>
        <v>0</v>
      </c>
    </row>
    <row r="49" spans="1:58" ht="12.75" customHeight="1" x14ac:dyDescent="0.2">
      <c r="A49" s="189"/>
      <c r="B49" s="192" t="s">
        <v>45</v>
      </c>
      <c r="C49" s="147" t="s">
        <v>168</v>
      </c>
      <c r="D49" s="39" t="s">
        <v>17</v>
      </c>
      <c r="E49" s="33"/>
      <c r="F49" s="33"/>
      <c r="G49" s="33"/>
      <c r="H49" s="33"/>
      <c r="I49" s="33"/>
      <c r="J49" s="33"/>
      <c r="K49" s="33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24">
        <v>0</v>
      </c>
      <c r="W49" s="124">
        <v>0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80"/>
      <c r="AL49" s="79"/>
      <c r="AM49" s="79"/>
      <c r="AN49" s="211" t="s">
        <v>142</v>
      </c>
      <c r="AO49" s="79"/>
      <c r="AP49" s="79"/>
      <c r="AQ49" s="79"/>
      <c r="AR49" s="79"/>
      <c r="AS49" s="79"/>
      <c r="AT49" s="79"/>
      <c r="AU49" s="79"/>
      <c r="AV49" s="79"/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30">
        <f t="shared" si="0"/>
        <v>0</v>
      </c>
    </row>
    <row r="50" spans="1:58" ht="12.75" customHeight="1" x14ac:dyDescent="0.2">
      <c r="A50" s="189"/>
      <c r="B50" s="192"/>
      <c r="C50" s="147"/>
      <c r="D50" s="39" t="s">
        <v>18</v>
      </c>
      <c r="E50" s="33"/>
      <c r="F50" s="33"/>
      <c r="G50" s="33"/>
      <c r="H50" s="33"/>
      <c r="I50" s="33"/>
      <c r="J50" s="33"/>
      <c r="K50" s="33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25">
        <v>0</v>
      </c>
      <c r="W50" s="125">
        <v>0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80"/>
      <c r="AL50" s="79"/>
      <c r="AM50" s="79"/>
      <c r="AN50" s="212"/>
      <c r="AO50" s="79"/>
      <c r="AP50" s="79"/>
      <c r="AQ50" s="79"/>
      <c r="AR50" s="79"/>
      <c r="AS50" s="79"/>
      <c r="AT50" s="79"/>
      <c r="AU50" s="79"/>
      <c r="AV50" s="79"/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30">
        <f t="shared" si="0"/>
        <v>0</v>
      </c>
    </row>
    <row r="51" spans="1:58" ht="12.75" customHeight="1" x14ac:dyDescent="0.2">
      <c r="A51" s="189"/>
      <c r="B51" s="6" t="s">
        <v>94</v>
      </c>
      <c r="C51" s="82" t="s">
        <v>133</v>
      </c>
      <c r="D51" s="2" t="s">
        <v>17</v>
      </c>
      <c r="E51" s="33"/>
      <c r="F51" s="33"/>
      <c r="G51" s="33"/>
      <c r="H51" s="33"/>
      <c r="I51" s="33"/>
      <c r="J51" s="33"/>
      <c r="K51" s="33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24">
        <v>0</v>
      </c>
      <c r="W51" s="124">
        <v>0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0"/>
      <c r="AL51" s="79"/>
      <c r="AM51" s="79"/>
      <c r="AN51" s="79"/>
      <c r="AO51" s="71" t="s">
        <v>107</v>
      </c>
      <c r="AP51" s="134" t="s">
        <v>64</v>
      </c>
      <c r="AQ51" s="79"/>
      <c r="AR51" s="79"/>
      <c r="AS51" s="79"/>
      <c r="AT51" s="79"/>
      <c r="AU51" s="79"/>
      <c r="AV51" s="79"/>
      <c r="AW51" s="124">
        <v>0</v>
      </c>
      <c r="AX51" s="124">
        <v>0</v>
      </c>
      <c r="AY51" s="124">
        <v>0</v>
      </c>
      <c r="AZ51" s="124">
        <v>0</v>
      </c>
      <c r="BA51" s="124">
        <v>0</v>
      </c>
      <c r="BB51" s="124">
        <v>0</v>
      </c>
      <c r="BC51" s="124">
        <v>0</v>
      </c>
      <c r="BD51" s="124">
        <v>0</v>
      </c>
      <c r="BE51" s="124">
        <v>0</v>
      </c>
      <c r="BF51" s="30">
        <f t="shared" si="0"/>
        <v>0</v>
      </c>
    </row>
    <row r="52" spans="1:58" ht="12.75" customHeight="1" x14ac:dyDescent="0.2">
      <c r="A52" s="189"/>
      <c r="B52" s="6" t="s">
        <v>169</v>
      </c>
      <c r="C52" s="6" t="s">
        <v>134</v>
      </c>
      <c r="D52" s="2" t="s">
        <v>17</v>
      </c>
      <c r="E52" s="33"/>
      <c r="F52" s="33"/>
      <c r="G52" s="33"/>
      <c r="H52" s="33"/>
      <c r="I52" s="33"/>
      <c r="J52" s="33"/>
      <c r="K52" s="33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25">
        <v>0</v>
      </c>
      <c r="W52" s="125">
        <v>0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80"/>
      <c r="AL52" s="79"/>
      <c r="AM52" s="79"/>
      <c r="AN52" s="79"/>
      <c r="AO52" s="79"/>
      <c r="AP52" s="79"/>
      <c r="AQ52" s="72" t="s">
        <v>107</v>
      </c>
      <c r="AR52" s="72" t="s">
        <v>107</v>
      </c>
      <c r="AS52" s="135" t="s">
        <v>64</v>
      </c>
      <c r="AT52" s="79"/>
      <c r="AU52" s="79"/>
      <c r="AV52" s="79"/>
      <c r="AW52" s="125">
        <v>0</v>
      </c>
      <c r="AX52" s="125">
        <v>0</v>
      </c>
      <c r="AY52" s="125">
        <v>0</v>
      </c>
      <c r="AZ52" s="125">
        <v>0</v>
      </c>
      <c r="BA52" s="125">
        <v>0</v>
      </c>
      <c r="BB52" s="125">
        <v>0</v>
      </c>
      <c r="BC52" s="125">
        <v>0</v>
      </c>
      <c r="BD52" s="125">
        <v>0</v>
      </c>
      <c r="BE52" s="125">
        <v>0</v>
      </c>
      <c r="BF52" s="30">
        <f t="shared" si="0"/>
        <v>0</v>
      </c>
    </row>
    <row r="53" spans="1:58" ht="12.75" customHeight="1" x14ac:dyDescent="0.2">
      <c r="A53" s="189"/>
      <c r="B53" s="148" t="s">
        <v>170</v>
      </c>
      <c r="C53" s="148" t="s">
        <v>167</v>
      </c>
      <c r="D53" s="86" t="s">
        <v>17</v>
      </c>
      <c r="E53" s="45"/>
      <c r="F53" s="45"/>
      <c r="G53" s="45"/>
      <c r="H53" s="45"/>
      <c r="I53" s="45"/>
      <c r="J53" s="45"/>
      <c r="K53" s="45"/>
      <c r="L53" s="122"/>
      <c r="M53" s="122"/>
      <c r="N53" s="122"/>
      <c r="O53" s="122"/>
      <c r="P53" s="122"/>
      <c r="Q53" s="122"/>
      <c r="R53" s="123"/>
      <c r="S53" s="122"/>
      <c r="T53" s="122"/>
      <c r="U53" s="122"/>
      <c r="V53" s="114">
        <v>0</v>
      </c>
      <c r="W53" s="114">
        <v>0</v>
      </c>
      <c r="X53" s="122"/>
      <c r="Y53" s="122"/>
      <c r="Z53" s="122"/>
      <c r="AA53" s="122"/>
      <c r="AB53" s="122"/>
      <c r="AC53" s="122"/>
      <c r="AD53" s="122"/>
      <c r="AE53" s="123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95" t="s">
        <v>68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114">
        <v>0</v>
      </c>
      <c r="BE53" s="114">
        <v>0</v>
      </c>
      <c r="BF53" s="59">
        <f t="shared" si="0"/>
        <v>0</v>
      </c>
    </row>
    <row r="54" spans="1:58" ht="12.75" customHeight="1" x14ac:dyDescent="0.2">
      <c r="A54" s="189"/>
      <c r="B54" s="149"/>
      <c r="C54" s="149"/>
      <c r="D54" s="86" t="s">
        <v>18</v>
      </c>
      <c r="E54" s="45"/>
      <c r="F54" s="45"/>
      <c r="G54" s="45"/>
      <c r="H54" s="45"/>
      <c r="I54" s="45"/>
      <c r="J54" s="45"/>
      <c r="K54" s="45"/>
      <c r="L54" s="122"/>
      <c r="M54" s="122"/>
      <c r="N54" s="122"/>
      <c r="O54" s="122"/>
      <c r="P54" s="122"/>
      <c r="Q54" s="122"/>
      <c r="R54" s="123"/>
      <c r="S54" s="122"/>
      <c r="T54" s="122"/>
      <c r="U54" s="122"/>
      <c r="V54" s="114">
        <v>0</v>
      </c>
      <c r="W54" s="114">
        <v>0</v>
      </c>
      <c r="X54" s="122"/>
      <c r="Y54" s="122"/>
      <c r="Z54" s="122"/>
      <c r="AA54" s="122"/>
      <c r="AB54" s="122"/>
      <c r="AC54" s="122"/>
      <c r="AD54" s="122"/>
      <c r="AE54" s="123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96"/>
      <c r="AW54" s="114">
        <v>0</v>
      </c>
      <c r="AX54" s="114">
        <v>0</v>
      </c>
      <c r="AY54" s="114">
        <v>0</v>
      </c>
      <c r="AZ54" s="114">
        <v>0</v>
      </c>
      <c r="BA54" s="114">
        <v>0</v>
      </c>
      <c r="BB54" s="114">
        <v>0</v>
      </c>
      <c r="BC54" s="114">
        <v>0</v>
      </c>
      <c r="BD54" s="114">
        <v>0</v>
      </c>
      <c r="BE54" s="114">
        <v>0</v>
      </c>
      <c r="BF54" s="59">
        <f t="shared" si="0"/>
        <v>0</v>
      </c>
    </row>
    <row r="55" spans="1:58" ht="12.75" customHeight="1" x14ac:dyDescent="0.2">
      <c r="A55" s="189"/>
      <c r="B55" s="202" t="s">
        <v>44</v>
      </c>
      <c r="C55" s="202" t="s">
        <v>171</v>
      </c>
      <c r="D55" s="39" t="s">
        <v>17</v>
      </c>
      <c r="E55" s="33"/>
      <c r="F55" s="33"/>
      <c r="G55" s="33"/>
      <c r="H55" s="33"/>
      <c r="I55" s="33"/>
      <c r="J55" s="33"/>
      <c r="K55" s="33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24">
        <v>0</v>
      </c>
      <c r="W55" s="124">
        <v>0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80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213" t="s">
        <v>197</v>
      </c>
      <c r="AW55" s="124">
        <v>0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>
        <v>0</v>
      </c>
      <c r="BD55" s="124">
        <v>0</v>
      </c>
      <c r="BE55" s="124">
        <v>0</v>
      </c>
      <c r="BF55" s="30">
        <f t="shared" si="0"/>
        <v>0</v>
      </c>
    </row>
    <row r="56" spans="1:58" ht="12.75" customHeight="1" x14ac:dyDescent="0.2">
      <c r="A56" s="189"/>
      <c r="B56" s="203"/>
      <c r="C56" s="203"/>
      <c r="D56" s="39" t="s">
        <v>18</v>
      </c>
      <c r="E56" s="33"/>
      <c r="F56" s="33"/>
      <c r="G56" s="33"/>
      <c r="H56" s="33"/>
      <c r="I56" s="33"/>
      <c r="J56" s="33"/>
      <c r="K56" s="33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25">
        <v>0</v>
      </c>
      <c r="W56" s="125">
        <v>0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214"/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30">
        <f t="shared" si="0"/>
        <v>0</v>
      </c>
    </row>
    <row r="57" spans="1:58" ht="12.75" customHeight="1" x14ac:dyDescent="0.2">
      <c r="A57" s="189"/>
      <c r="B57" s="6" t="s">
        <v>106</v>
      </c>
      <c r="C57" s="82" t="s">
        <v>133</v>
      </c>
      <c r="D57" s="2" t="s">
        <v>17</v>
      </c>
      <c r="E57" s="33"/>
      <c r="F57" s="33"/>
      <c r="G57" s="33"/>
      <c r="H57" s="33"/>
      <c r="I57" s="33"/>
      <c r="J57" s="33"/>
      <c r="K57" s="33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24">
        <v>0</v>
      </c>
      <c r="W57" s="124">
        <v>0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80"/>
      <c r="AL57" s="79"/>
      <c r="AM57" s="79"/>
      <c r="AN57" s="79"/>
      <c r="AO57" s="79"/>
      <c r="AP57" s="79"/>
      <c r="AQ57" s="79"/>
      <c r="AR57" s="79"/>
      <c r="AS57" s="79"/>
      <c r="AT57" s="126" t="s">
        <v>104</v>
      </c>
      <c r="AU57" s="79"/>
      <c r="AV57" s="79"/>
      <c r="AW57" s="124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0</v>
      </c>
      <c r="BD57" s="124">
        <v>0</v>
      </c>
      <c r="BE57" s="124">
        <v>0</v>
      </c>
      <c r="BF57" s="30">
        <f t="shared" si="0"/>
        <v>0</v>
      </c>
    </row>
    <row r="58" spans="1:58" ht="12.75" customHeight="1" x14ac:dyDescent="0.2">
      <c r="A58" s="189"/>
      <c r="B58" s="6" t="s">
        <v>172</v>
      </c>
      <c r="C58" s="6" t="s">
        <v>134</v>
      </c>
      <c r="D58" s="2" t="s">
        <v>17</v>
      </c>
      <c r="E58" s="33"/>
      <c r="F58" s="33"/>
      <c r="G58" s="33"/>
      <c r="H58" s="33"/>
      <c r="I58" s="33"/>
      <c r="J58" s="33"/>
      <c r="K58" s="33"/>
      <c r="L58" s="79"/>
      <c r="M58" s="79"/>
      <c r="N58" s="79"/>
      <c r="O58" s="79"/>
      <c r="P58" s="79"/>
      <c r="Q58" s="79"/>
      <c r="R58" s="79"/>
      <c r="S58" s="80"/>
      <c r="T58" s="80"/>
      <c r="U58" s="80"/>
      <c r="V58" s="125">
        <v>0</v>
      </c>
      <c r="W58" s="125">
        <v>0</v>
      </c>
      <c r="X58" s="80"/>
      <c r="Y58" s="80"/>
      <c r="Z58" s="80"/>
      <c r="AA58" s="80"/>
      <c r="AB58" s="80"/>
      <c r="AC58" s="80"/>
      <c r="AD58" s="80"/>
      <c r="AE58" s="80"/>
      <c r="AF58" s="80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126" t="s">
        <v>104</v>
      </c>
      <c r="AV58" s="79"/>
      <c r="AW58" s="125">
        <v>0</v>
      </c>
      <c r="AX58" s="125">
        <v>0</v>
      </c>
      <c r="AY58" s="125">
        <v>0</v>
      </c>
      <c r="AZ58" s="125">
        <v>0</v>
      </c>
      <c r="BA58" s="125">
        <v>0</v>
      </c>
      <c r="BB58" s="125">
        <v>0</v>
      </c>
      <c r="BC58" s="125">
        <v>0</v>
      </c>
      <c r="BD58" s="125">
        <v>0</v>
      </c>
      <c r="BE58" s="125">
        <v>0</v>
      </c>
      <c r="BF58" s="30">
        <f t="shared" si="0"/>
        <v>0</v>
      </c>
    </row>
    <row r="59" spans="1:58" x14ac:dyDescent="0.2">
      <c r="A59" s="189"/>
      <c r="B59" s="219" t="s">
        <v>59</v>
      </c>
      <c r="C59" s="219"/>
      <c r="D59" s="86" t="s">
        <v>17</v>
      </c>
      <c r="E59" s="45"/>
      <c r="F59" s="45"/>
      <c r="G59" s="45"/>
      <c r="H59" s="45"/>
      <c r="I59" s="45"/>
      <c r="J59" s="45"/>
      <c r="K59" s="45"/>
      <c r="L59" s="122">
        <v>3</v>
      </c>
      <c r="M59" s="122"/>
      <c r="N59" s="122">
        <v>1</v>
      </c>
      <c r="O59" s="122"/>
      <c r="P59" s="122">
        <v>1</v>
      </c>
      <c r="Q59" s="122"/>
      <c r="R59" s="122"/>
      <c r="S59" s="122"/>
      <c r="T59" s="122">
        <v>1</v>
      </c>
      <c r="U59" s="122">
        <v>3</v>
      </c>
      <c r="V59" s="95">
        <v>0</v>
      </c>
      <c r="W59" s="95">
        <v>0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>
        <v>1</v>
      </c>
      <c r="AO59" s="122"/>
      <c r="AP59" s="122">
        <v>1</v>
      </c>
      <c r="AQ59" s="122"/>
      <c r="AR59" s="122"/>
      <c r="AS59" s="122">
        <v>1</v>
      </c>
      <c r="AT59" s="122"/>
      <c r="AU59" s="122">
        <v>1</v>
      </c>
      <c r="AV59" s="122">
        <v>3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59">
        <f t="shared" si="0"/>
        <v>16</v>
      </c>
    </row>
  </sheetData>
  <mergeCells count="78">
    <mergeCell ref="AV55:AV56"/>
    <mergeCell ref="B15:B16"/>
    <mergeCell ref="C15:C16"/>
    <mergeCell ref="B55:B56"/>
    <mergeCell ref="C55:C56"/>
    <mergeCell ref="B41:B42"/>
    <mergeCell ref="C41:C42"/>
    <mergeCell ref="C31:C32"/>
    <mergeCell ref="B33:B34"/>
    <mergeCell ref="C33:C34"/>
    <mergeCell ref="F2:H2"/>
    <mergeCell ref="J2:L2"/>
    <mergeCell ref="C9:C10"/>
    <mergeCell ref="B11:B12"/>
    <mergeCell ref="C11:C12"/>
    <mergeCell ref="B2:B6"/>
    <mergeCell ref="C2:C6"/>
    <mergeCell ref="D2:D6"/>
    <mergeCell ref="E5:BE5"/>
    <mergeCell ref="N2:Q2"/>
    <mergeCell ref="R2:U2"/>
    <mergeCell ref="W2:Y2"/>
    <mergeCell ref="AA2:AC2"/>
    <mergeCell ref="AE2:AH2"/>
    <mergeCell ref="AW2:AY2"/>
    <mergeCell ref="AJ2:AL2"/>
    <mergeCell ref="AZ2:BD2"/>
    <mergeCell ref="E3:BE3"/>
    <mergeCell ref="B17:B18"/>
    <mergeCell ref="B27:B28"/>
    <mergeCell ref="A1:BE1"/>
    <mergeCell ref="AN2:AQ2"/>
    <mergeCell ref="AR2:AU2"/>
    <mergeCell ref="A7:A59"/>
    <mergeCell ref="B7:B8"/>
    <mergeCell ref="C7:C8"/>
    <mergeCell ref="A2:A6"/>
    <mergeCell ref="B21:B22"/>
    <mergeCell ref="C25:C26"/>
    <mergeCell ref="C23:C24"/>
    <mergeCell ref="C37:C38"/>
    <mergeCell ref="C21:C22"/>
    <mergeCell ref="B23:B24"/>
    <mergeCell ref="B25:B26"/>
    <mergeCell ref="C17:C18"/>
    <mergeCell ref="B13:B14"/>
    <mergeCell ref="B9:B10"/>
    <mergeCell ref="C13:C14"/>
    <mergeCell ref="L13:L16"/>
    <mergeCell ref="L23:L24"/>
    <mergeCell ref="B19:B20"/>
    <mergeCell ref="C19:C20"/>
    <mergeCell ref="B59:C59"/>
    <mergeCell ref="B35:B36"/>
    <mergeCell ref="C35:C36"/>
    <mergeCell ref="B37:B38"/>
    <mergeCell ref="B53:B54"/>
    <mergeCell ref="C53:C54"/>
    <mergeCell ref="B47:B48"/>
    <mergeCell ref="C47:C48"/>
    <mergeCell ref="AN25:AN26"/>
    <mergeCell ref="U25:U26"/>
    <mergeCell ref="B49:B50"/>
    <mergeCell ref="C49:C50"/>
    <mergeCell ref="C27:C28"/>
    <mergeCell ref="B29:B30"/>
    <mergeCell ref="C29:C30"/>
    <mergeCell ref="B31:B32"/>
    <mergeCell ref="B43:B44"/>
    <mergeCell ref="C43:C44"/>
    <mergeCell ref="AV47:AV48"/>
    <mergeCell ref="AV53:AV54"/>
    <mergeCell ref="AV31:AV34"/>
    <mergeCell ref="L43:L44"/>
    <mergeCell ref="U35:U36"/>
    <mergeCell ref="U41:U42"/>
    <mergeCell ref="AN49:AN50"/>
    <mergeCell ref="U37:U38"/>
  </mergeCells>
  <phoneticPr fontId="4" type="noConversion"/>
  <pageMargins left="0.39370078740157483" right="0.39370078740157483" top="0.28999999999999998" bottom="0.18" header="0" footer="0"/>
  <pageSetup paperSize="9" scale="5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9"/>
  <sheetViews>
    <sheetView topLeftCell="A16" zoomScale="80" zoomScaleNormal="80" workbookViewId="0">
      <selection activeCell="AH61" sqref="AH61"/>
    </sheetView>
  </sheetViews>
  <sheetFormatPr defaultRowHeight="12.75" x14ac:dyDescent="0.2"/>
  <cols>
    <col min="2" max="2" width="7.7109375" customWidth="1"/>
    <col min="3" max="3" width="18.140625" customWidth="1"/>
    <col min="5" max="5" width="4.140625" customWidth="1"/>
    <col min="6" max="7" width="4.28515625" customWidth="1"/>
    <col min="8" max="8" width="4.140625" customWidth="1"/>
    <col min="9" max="9" width="4.7109375" customWidth="1"/>
    <col min="10" max="10" width="3.85546875" customWidth="1"/>
    <col min="11" max="11" width="4" customWidth="1"/>
    <col min="12" max="12" width="3.85546875" customWidth="1"/>
    <col min="13" max="13" width="4.5703125" customWidth="1"/>
    <col min="14" max="14" width="4.85546875" customWidth="1"/>
    <col min="15" max="15" width="4.42578125" customWidth="1"/>
    <col min="16" max="16" width="3.85546875" customWidth="1"/>
    <col min="17" max="17" width="4.28515625" customWidth="1"/>
    <col min="18" max="18" width="4.42578125" customWidth="1"/>
    <col min="19" max="19" width="4.28515625" customWidth="1"/>
    <col min="20" max="21" width="4.140625" customWidth="1"/>
    <col min="22" max="22" width="4.28515625" customWidth="1"/>
    <col min="23" max="23" width="4.140625" customWidth="1"/>
    <col min="24" max="24" width="4.42578125" customWidth="1"/>
    <col min="25" max="25" width="4" customWidth="1"/>
    <col min="26" max="26" width="4.42578125" customWidth="1"/>
    <col min="27" max="27" width="4.7109375" customWidth="1"/>
    <col min="28" max="28" width="3.85546875" customWidth="1"/>
    <col min="29" max="29" width="3.28515625" customWidth="1"/>
    <col min="30" max="30" width="4.5703125" customWidth="1"/>
    <col min="31" max="32" width="3.85546875" customWidth="1"/>
    <col min="33" max="33" width="3.28515625" customWidth="1"/>
    <col min="34" max="34" width="4" customWidth="1"/>
    <col min="35" max="35" width="4.28515625" customWidth="1"/>
    <col min="36" max="36" width="3.7109375" customWidth="1"/>
    <col min="37" max="37" width="4.42578125" customWidth="1"/>
    <col min="38" max="38" width="3.42578125" customWidth="1"/>
    <col min="39" max="39" width="4" customWidth="1"/>
    <col min="40" max="40" width="3.85546875" customWidth="1"/>
    <col min="41" max="41" width="4.5703125" customWidth="1"/>
    <col min="42" max="42" width="4.85546875" customWidth="1"/>
    <col min="43" max="44" width="4.7109375" customWidth="1"/>
    <col min="45" max="45" width="4" customWidth="1"/>
    <col min="46" max="46" width="4.7109375" customWidth="1"/>
    <col min="47" max="47" width="4.42578125" customWidth="1"/>
    <col min="48" max="48" width="5" customWidth="1"/>
    <col min="49" max="50" width="4.42578125" customWidth="1"/>
    <col min="51" max="51" width="4.5703125" customWidth="1"/>
    <col min="52" max="52" width="4.42578125" customWidth="1"/>
    <col min="53" max="53" width="3.5703125" customWidth="1"/>
    <col min="54" max="54" width="4.42578125" customWidth="1"/>
    <col min="55" max="55" width="3.85546875" customWidth="1"/>
    <col min="56" max="56" width="4.28515625" customWidth="1"/>
    <col min="57" max="57" width="4.5703125" customWidth="1"/>
    <col min="58" max="58" width="5.42578125" customWidth="1"/>
  </cols>
  <sheetData>
    <row r="1" spans="1:58" ht="70.5" x14ac:dyDescent="0.2">
      <c r="A1" s="162" t="s">
        <v>0</v>
      </c>
      <c r="B1" s="162" t="s">
        <v>1</v>
      </c>
      <c r="C1" s="162" t="s">
        <v>2</v>
      </c>
      <c r="D1" s="162" t="s">
        <v>3</v>
      </c>
      <c r="E1" s="3" t="s">
        <v>53</v>
      </c>
      <c r="F1" s="159" t="s">
        <v>26</v>
      </c>
      <c r="G1" s="160"/>
      <c r="H1" s="161"/>
      <c r="I1" s="3" t="s">
        <v>54</v>
      </c>
      <c r="J1" s="159" t="s">
        <v>4</v>
      </c>
      <c r="K1" s="160"/>
      <c r="L1" s="160"/>
      <c r="M1" s="3" t="s">
        <v>61</v>
      </c>
      <c r="N1" s="155" t="s">
        <v>5</v>
      </c>
      <c r="O1" s="155"/>
      <c r="P1" s="155"/>
      <c r="Q1" s="155"/>
      <c r="R1" s="155" t="s">
        <v>6</v>
      </c>
      <c r="S1" s="155"/>
      <c r="T1" s="155"/>
      <c r="U1" s="155"/>
      <c r="V1" s="3" t="s">
        <v>55</v>
      </c>
      <c r="W1" s="155" t="s">
        <v>7</v>
      </c>
      <c r="X1" s="155"/>
      <c r="Y1" s="155"/>
      <c r="Z1" s="4" t="s">
        <v>62</v>
      </c>
      <c r="AA1" s="155" t="s">
        <v>8</v>
      </c>
      <c r="AB1" s="155"/>
      <c r="AC1" s="155"/>
      <c r="AD1" s="4" t="s">
        <v>63</v>
      </c>
      <c r="AE1" s="155" t="s">
        <v>9</v>
      </c>
      <c r="AF1" s="155"/>
      <c r="AG1" s="155"/>
      <c r="AH1" s="155"/>
      <c r="AI1" s="3" t="s">
        <v>56</v>
      </c>
      <c r="AJ1" s="155" t="s">
        <v>10</v>
      </c>
      <c r="AK1" s="155"/>
      <c r="AL1" s="155"/>
      <c r="AM1" s="3" t="s">
        <v>57</v>
      </c>
      <c r="AN1" s="155" t="s">
        <v>11</v>
      </c>
      <c r="AO1" s="155"/>
      <c r="AP1" s="155"/>
      <c r="AQ1" s="155"/>
      <c r="AR1" s="155" t="s">
        <v>12</v>
      </c>
      <c r="AS1" s="155"/>
      <c r="AT1" s="155"/>
      <c r="AU1" s="155"/>
      <c r="AV1" s="3" t="s">
        <v>60</v>
      </c>
      <c r="AW1" s="155" t="s">
        <v>13</v>
      </c>
      <c r="AX1" s="155"/>
      <c r="AY1" s="155"/>
      <c r="AZ1" s="155" t="s">
        <v>14</v>
      </c>
      <c r="BA1" s="155"/>
      <c r="BB1" s="155"/>
      <c r="BC1" s="155"/>
      <c r="BD1" s="155"/>
      <c r="BE1" s="4"/>
      <c r="BF1" s="156" t="s">
        <v>27</v>
      </c>
    </row>
    <row r="2" spans="1:58" x14ac:dyDescent="0.2">
      <c r="A2" s="163"/>
      <c r="B2" s="163"/>
      <c r="C2" s="163"/>
      <c r="D2" s="163"/>
      <c r="E2" s="152" t="s">
        <v>15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4"/>
      <c r="BF2" s="157"/>
    </row>
    <row r="3" spans="1:58" x14ac:dyDescent="0.2">
      <c r="A3" s="163"/>
      <c r="B3" s="163"/>
      <c r="C3" s="163"/>
      <c r="D3" s="163"/>
      <c r="E3" s="5">
        <v>35</v>
      </c>
      <c r="F3" s="5">
        <v>36</v>
      </c>
      <c r="G3" s="5">
        <v>37</v>
      </c>
      <c r="H3" s="5">
        <v>38</v>
      </c>
      <c r="I3" s="5">
        <v>39</v>
      </c>
      <c r="J3" s="5">
        <v>40</v>
      </c>
      <c r="K3" s="5">
        <v>41</v>
      </c>
      <c r="L3" s="5">
        <v>42</v>
      </c>
      <c r="M3" s="5">
        <v>43</v>
      </c>
      <c r="N3" s="5">
        <v>44</v>
      </c>
      <c r="O3" s="5">
        <v>45</v>
      </c>
      <c r="P3" s="5">
        <v>46</v>
      </c>
      <c r="Q3" s="5">
        <v>47</v>
      </c>
      <c r="R3" s="5">
        <v>48</v>
      </c>
      <c r="S3" s="5">
        <v>49</v>
      </c>
      <c r="T3" s="5">
        <v>50</v>
      </c>
      <c r="U3" s="5">
        <v>51</v>
      </c>
      <c r="V3" s="5">
        <v>52</v>
      </c>
      <c r="W3" s="5">
        <v>1</v>
      </c>
      <c r="X3" s="5">
        <v>2</v>
      </c>
      <c r="Y3" s="5">
        <v>3</v>
      </c>
      <c r="Z3" s="5">
        <v>4</v>
      </c>
      <c r="AA3" s="5">
        <v>5</v>
      </c>
      <c r="AB3" s="5">
        <v>6</v>
      </c>
      <c r="AC3" s="5">
        <v>7</v>
      </c>
      <c r="AD3" s="5">
        <v>8</v>
      </c>
      <c r="AE3" s="5">
        <v>9</v>
      </c>
      <c r="AF3" s="5">
        <v>10</v>
      </c>
      <c r="AG3" s="5">
        <v>11</v>
      </c>
      <c r="AH3" s="5">
        <v>12</v>
      </c>
      <c r="AI3" s="5">
        <v>13</v>
      </c>
      <c r="AJ3" s="5">
        <v>14</v>
      </c>
      <c r="AK3" s="5">
        <v>15</v>
      </c>
      <c r="AL3" s="5">
        <v>16</v>
      </c>
      <c r="AM3" s="5">
        <v>17</v>
      </c>
      <c r="AN3" s="5">
        <v>18</v>
      </c>
      <c r="AO3" s="5">
        <v>19</v>
      </c>
      <c r="AP3" s="5">
        <v>20</v>
      </c>
      <c r="AQ3" s="5">
        <v>21</v>
      </c>
      <c r="AR3" s="5">
        <v>22</v>
      </c>
      <c r="AS3" s="5">
        <v>23</v>
      </c>
      <c r="AT3" s="5">
        <v>24</v>
      </c>
      <c r="AU3" s="5">
        <v>25</v>
      </c>
      <c r="AV3" s="5">
        <v>26</v>
      </c>
      <c r="AW3" s="5">
        <v>27</v>
      </c>
      <c r="AX3" s="5">
        <v>28</v>
      </c>
      <c r="AY3" s="5">
        <v>29</v>
      </c>
      <c r="AZ3" s="5">
        <v>30</v>
      </c>
      <c r="BA3" s="5">
        <v>31</v>
      </c>
      <c r="BB3" s="5">
        <v>32</v>
      </c>
      <c r="BC3" s="5">
        <v>33</v>
      </c>
      <c r="BD3" s="5">
        <v>34</v>
      </c>
      <c r="BE3" s="5">
        <v>35</v>
      </c>
      <c r="BF3" s="157"/>
    </row>
    <row r="4" spans="1:58" x14ac:dyDescent="0.2">
      <c r="A4" s="163"/>
      <c r="B4" s="163"/>
      <c r="C4" s="163"/>
      <c r="D4" s="163"/>
      <c r="E4" s="165" t="s">
        <v>25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F4" s="157"/>
    </row>
    <row r="5" spans="1:58" x14ac:dyDescent="0.2">
      <c r="A5" s="164"/>
      <c r="B5" s="164"/>
      <c r="C5" s="164"/>
      <c r="D5" s="164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36">
        <v>11</v>
      </c>
      <c r="P5" s="36">
        <v>12</v>
      </c>
      <c r="Q5" s="36">
        <v>13</v>
      </c>
      <c r="R5" s="36">
        <v>14</v>
      </c>
      <c r="S5" s="36">
        <v>15</v>
      </c>
      <c r="T5" s="36">
        <v>16</v>
      </c>
      <c r="U5" s="36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>
        <v>37</v>
      </c>
      <c r="AP5" s="7">
        <v>38</v>
      </c>
      <c r="AQ5" s="36">
        <v>39</v>
      </c>
      <c r="AR5" s="36">
        <v>40</v>
      </c>
      <c r="AS5" s="36">
        <v>41</v>
      </c>
      <c r="AT5" s="36">
        <v>42</v>
      </c>
      <c r="AU5" s="36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7">
        <v>53</v>
      </c>
      <c r="BF5" s="158"/>
    </row>
    <row r="6" spans="1:58" x14ac:dyDescent="0.2">
      <c r="A6" s="83"/>
      <c r="B6" s="148" t="s">
        <v>76</v>
      </c>
      <c r="C6" s="148" t="s">
        <v>75</v>
      </c>
      <c r="D6" s="75" t="s">
        <v>17</v>
      </c>
      <c r="E6" s="114">
        <f>SUM(E8)</f>
        <v>2</v>
      </c>
      <c r="F6" s="114">
        <f t="shared" ref="F6:T6" si="0">SUM(F8)</f>
        <v>2</v>
      </c>
      <c r="G6" s="114">
        <f t="shared" si="0"/>
        <v>2</v>
      </c>
      <c r="H6" s="114">
        <f t="shared" si="0"/>
        <v>2</v>
      </c>
      <c r="I6" s="114">
        <f t="shared" si="0"/>
        <v>2</v>
      </c>
      <c r="J6" s="114">
        <f t="shared" si="0"/>
        <v>2</v>
      </c>
      <c r="K6" s="114">
        <f t="shared" si="0"/>
        <v>2</v>
      </c>
      <c r="L6" s="114">
        <f t="shared" si="0"/>
        <v>2</v>
      </c>
      <c r="M6" s="114">
        <f>SUM(M8)</f>
        <v>2</v>
      </c>
      <c r="N6" s="114">
        <f t="shared" si="0"/>
        <v>2</v>
      </c>
      <c r="O6" s="114">
        <f t="shared" si="0"/>
        <v>2</v>
      </c>
      <c r="P6" s="114">
        <f t="shared" si="0"/>
        <v>2</v>
      </c>
      <c r="Q6" s="114">
        <f t="shared" si="0"/>
        <v>2</v>
      </c>
      <c r="R6" s="114">
        <f t="shared" si="0"/>
        <v>3</v>
      </c>
      <c r="S6" s="114">
        <f t="shared" si="0"/>
        <v>3</v>
      </c>
      <c r="T6" s="114">
        <f t="shared" si="0"/>
        <v>3</v>
      </c>
      <c r="U6" s="114">
        <f>SUM(U8)</f>
        <v>3</v>
      </c>
      <c r="V6" s="90">
        <v>0</v>
      </c>
      <c r="W6" s="90">
        <v>0</v>
      </c>
      <c r="X6" s="114">
        <f t="shared" ref="X6:BE6" si="1">SUM(X8)</f>
        <v>0</v>
      </c>
      <c r="Y6" s="114">
        <f t="shared" si="1"/>
        <v>0</v>
      </c>
      <c r="Z6" s="114">
        <f t="shared" si="1"/>
        <v>0</v>
      </c>
      <c r="AA6" s="114">
        <f t="shared" si="1"/>
        <v>0</v>
      </c>
      <c r="AB6" s="114">
        <f t="shared" si="1"/>
        <v>0</v>
      </c>
      <c r="AC6" s="114">
        <f t="shared" si="1"/>
        <v>0</v>
      </c>
      <c r="AD6" s="114">
        <f t="shared" si="1"/>
        <v>0</v>
      </c>
      <c r="AE6" s="114">
        <f t="shared" si="1"/>
        <v>0</v>
      </c>
      <c r="AF6" s="114">
        <f t="shared" si="1"/>
        <v>0</v>
      </c>
      <c r="AG6" s="114">
        <f t="shared" si="1"/>
        <v>0</v>
      </c>
      <c r="AH6" s="114">
        <f t="shared" si="1"/>
        <v>0</v>
      </c>
      <c r="AI6" s="114">
        <f t="shared" si="1"/>
        <v>0</v>
      </c>
      <c r="AJ6" s="114">
        <f t="shared" si="1"/>
        <v>0</v>
      </c>
      <c r="AK6" s="114" t="s">
        <v>96</v>
      </c>
      <c r="AL6" s="114">
        <f t="shared" si="1"/>
        <v>0</v>
      </c>
      <c r="AM6" s="114">
        <f t="shared" si="1"/>
        <v>0</v>
      </c>
      <c r="AN6" s="114">
        <f t="shared" si="1"/>
        <v>0</v>
      </c>
      <c r="AO6" s="114">
        <f t="shared" si="1"/>
        <v>0</v>
      </c>
      <c r="AP6" s="114">
        <f t="shared" si="1"/>
        <v>0</v>
      </c>
      <c r="AQ6" s="114">
        <f t="shared" si="1"/>
        <v>0</v>
      </c>
      <c r="AR6" s="114">
        <f t="shared" si="1"/>
        <v>0</v>
      </c>
      <c r="AS6" s="114">
        <f t="shared" si="1"/>
        <v>0</v>
      </c>
      <c r="AT6" s="114">
        <f t="shared" si="1"/>
        <v>0</v>
      </c>
      <c r="AU6" s="114">
        <f t="shared" si="1"/>
        <v>0</v>
      </c>
      <c r="AV6" s="114">
        <f>SUM(AV8)</f>
        <v>0</v>
      </c>
      <c r="AW6" s="114">
        <f t="shared" si="1"/>
        <v>0</v>
      </c>
      <c r="AX6" s="114">
        <f t="shared" si="1"/>
        <v>0</v>
      </c>
      <c r="AY6" s="114">
        <f t="shared" si="1"/>
        <v>0</v>
      </c>
      <c r="AZ6" s="114">
        <f t="shared" si="1"/>
        <v>0</v>
      </c>
      <c r="BA6" s="114">
        <f t="shared" si="1"/>
        <v>0</v>
      </c>
      <c r="BB6" s="114">
        <f t="shared" si="1"/>
        <v>0</v>
      </c>
      <c r="BC6" s="114">
        <f t="shared" si="1"/>
        <v>0</v>
      </c>
      <c r="BD6" s="114">
        <f t="shared" si="1"/>
        <v>0</v>
      </c>
      <c r="BE6" s="114">
        <f t="shared" si="1"/>
        <v>0</v>
      </c>
      <c r="BF6" s="20">
        <f t="shared" ref="BF6:BF11" si="2">SUM(E6:BE6)</f>
        <v>38</v>
      </c>
    </row>
    <row r="7" spans="1:58" x14ac:dyDescent="0.2">
      <c r="A7" s="83"/>
      <c r="B7" s="149"/>
      <c r="C7" s="149"/>
      <c r="D7" s="75" t="s">
        <v>18</v>
      </c>
      <c r="E7" s="114">
        <f>SUM(E9)</f>
        <v>1</v>
      </c>
      <c r="F7" s="114">
        <f t="shared" ref="F7:T7" si="3">SUM(F9)</f>
        <v>1</v>
      </c>
      <c r="G7" s="114">
        <f t="shared" si="3"/>
        <v>1</v>
      </c>
      <c r="H7" s="114">
        <f t="shared" si="3"/>
        <v>1</v>
      </c>
      <c r="I7" s="114">
        <f t="shared" si="3"/>
        <v>1</v>
      </c>
      <c r="J7" s="114">
        <f t="shared" si="3"/>
        <v>1</v>
      </c>
      <c r="K7" s="114">
        <f t="shared" si="3"/>
        <v>1</v>
      </c>
      <c r="L7" s="114">
        <f t="shared" si="3"/>
        <v>1</v>
      </c>
      <c r="M7" s="114">
        <f t="shared" si="3"/>
        <v>1</v>
      </c>
      <c r="N7" s="114">
        <f t="shared" si="3"/>
        <v>1</v>
      </c>
      <c r="O7" s="114">
        <f t="shared" si="3"/>
        <v>1</v>
      </c>
      <c r="P7" s="114">
        <f t="shared" si="3"/>
        <v>1</v>
      </c>
      <c r="Q7" s="114">
        <f t="shared" si="3"/>
        <v>1</v>
      </c>
      <c r="R7" s="114">
        <f t="shared" si="3"/>
        <v>1.5</v>
      </c>
      <c r="S7" s="114">
        <f t="shared" si="3"/>
        <v>1.5</v>
      </c>
      <c r="T7" s="114">
        <f t="shared" si="3"/>
        <v>1.5</v>
      </c>
      <c r="U7" s="114">
        <f>SUM(U9)</f>
        <v>1.5</v>
      </c>
      <c r="V7" s="90">
        <v>0</v>
      </c>
      <c r="W7" s="90">
        <v>0</v>
      </c>
      <c r="X7" s="114">
        <f t="shared" ref="X7:BE7" si="4">SUM(X9)</f>
        <v>0</v>
      </c>
      <c r="Y7" s="114">
        <f t="shared" si="4"/>
        <v>0</v>
      </c>
      <c r="Z7" s="114">
        <f t="shared" si="4"/>
        <v>0</v>
      </c>
      <c r="AA7" s="114">
        <f t="shared" si="4"/>
        <v>0</v>
      </c>
      <c r="AB7" s="114">
        <f t="shared" si="4"/>
        <v>0</v>
      </c>
      <c r="AC7" s="114">
        <f t="shared" si="4"/>
        <v>0</v>
      </c>
      <c r="AD7" s="114">
        <f t="shared" si="4"/>
        <v>0</v>
      </c>
      <c r="AE7" s="114">
        <f t="shared" si="4"/>
        <v>0</v>
      </c>
      <c r="AF7" s="114">
        <f t="shared" si="4"/>
        <v>0</v>
      </c>
      <c r="AG7" s="114">
        <f t="shared" si="4"/>
        <v>0</v>
      </c>
      <c r="AH7" s="114">
        <f t="shared" si="4"/>
        <v>0</v>
      </c>
      <c r="AI7" s="114">
        <f t="shared" si="4"/>
        <v>0</v>
      </c>
      <c r="AJ7" s="114">
        <f t="shared" si="4"/>
        <v>0</v>
      </c>
      <c r="AK7" s="114" t="s">
        <v>96</v>
      </c>
      <c r="AL7" s="114">
        <f t="shared" si="4"/>
        <v>0</v>
      </c>
      <c r="AM7" s="114">
        <f t="shared" si="4"/>
        <v>0</v>
      </c>
      <c r="AN7" s="114">
        <f t="shared" si="4"/>
        <v>0</v>
      </c>
      <c r="AO7" s="114">
        <f t="shared" si="4"/>
        <v>0</v>
      </c>
      <c r="AP7" s="114">
        <f t="shared" si="4"/>
        <v>0</v>
      </c>
      <c r="AQ7" s="114">
        <f t="shared" si="4"/>
        <v>0</v>
      </c>
      <c r="AR7" s="114">
        <f t="shared" si="4"/>
        <v>0</v>
      </c>
      <c r="AS7" s="114">
        <f t="shared" si="4"/>
        <v>0</v>
      </c>
      <c r="AT7" s="114">
        <f t="shared" si="4"/>
        <v>0</v>
      </c>
      <c r="AU7" s="114">
        <f t="shared" si="4"/>
        <v>0</v>
      </c>
      <c r="AV7" s="114">
        <f>SUM(AV9)</f>
        <v>0</v>
      </c>
      <c r="AW7" s="114">
        <f t="shared" si="4"/>
        <v>0</v>
      </c>
      <c r="AX7" s="114">
        <f t="shared" si="4"/>
        <v>0</v>
      </c>
      <c r="AY7" s="114">
        <f t="shared" si="4"/>
        <v>0</v>
      </c>
      <c r="AZ7" s="114">
        <f t="shared" si="4"/>
        <v>0</v>
      </c>
      <c r="BA7" s="114">
        <f t="shared" si="4"/>
        <v>0</v>
      </c>
      <c r="BB7" s="114">
        <f t="shared" si="4"/>
        <v>0</v>
      </c>
      <c r="BC7" s="114">
        <f t="shared" si="4"/>
        <v>0</v>
      </c>
      <c r="BD7" s="114">
        <f t="shared" si="4"/>
        <v>0</v>
      </c>
      <c r="BE7" s="114">
        <f t="shared" si="4"/>
        <v>0</v>
      </c>
      <c r="BF7" s="20">
        <f t="shared" si="2"/>
        <v>19</v>
      </c>
    </row>
    <row r="8" spans="1:58" x14ac:dyDescent="0.2">
      <c r="A8" s="83"/>
      <c r="B8" s="205" t="s">
        <v>110</v>
      </c>
      <c r="C8" s="205" t="s">
        <v>173</v>
      </c>
      <c r="D8" s="39" t="s">
        <v>17</v>
      </c>
      <c r="E8" s="120">
        <v>2</v>
      </c>
      <c r="F8" s="120">
        <v>2</v>
      </c>
      <c r="G8" s="120">
        <v>2</v>
      </c>
      <c r="H8" s="120">
        <v>2</v>
      </c>
      <c r="I8" s="120">
        <v>2</v>
      </c>
      <c r="J8" s="120">
        <v>2</v>
      </c>
      <c r="K8" s="120">
        <v>2</v>
      </c>
      <c r="L8" s="120">
        <v>2</v>
      </c>
      <c r="M8" s="120">
        <v>2</v>
      </c>
      <c r="N8" s="120">
        <v>2</v>
      </c>
      <c r="O8" s="120">
        <v>2</v>
      </c>
      <c r="P8" s="136">
        <v>2</v>
      </c>
      <c r="Q8" s="136">
        <v>2</v>
      </c>
      <c r="R8" s="136">
        <v>3</v>
      </c>
      <c r="S8" s="136">
        <v>3</v>
      </c>
      <c r="T8" s="136">
        <v>3</v>
      </c>
      <c r="U8" s="136">
        <v>3</v>
      </c>
      <c r="V8" s="66">
        <v>0</v>
      </c>
      <c r="W8" s="66">
        <v>0</v>
      </c>
      <c r="X8" s="120"/>
      <c r="Y8" s="120"/>
      <c r="Z8" s="120"/>
      <c r="AA8" s="120"/>
      <c r="AB8" s="120"/>
      <c r="AC8" s="120"/>
      <c r="AD8" s="120"/>
      <c r="AE8" s="120"/>
      <c r="AF8" s="120"/>
      <c r="AG8" s="111" t="s">
        <v>97</v>
      </c>
      <c r="AH8" s="111" t="s">
        <v>97</v>
      </c>
      <c r="AI8" s="111" t="s">
        <v>97</v>
      </c>
      <c r="AJ8" s="111" t="s">
        <v>97</v>
      </c>
      <c r="AK8" s="109" t="s">
        <v>96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24">
        <f t="shared" si="2"/>
        <v>38</v>
      </c>
    </row>
    <row r="9" spans="1:58" x14ac:dyDescent="0.2">
      <c r="A9" s="83"/>
      <c r="B9" s="206"/>
      <c r="C9" s="206"/>
      <c r="D9" s="39" t="s">
        <v>18</v>
      </c>
      <c r="E9" s="120">
        <v>1</v>
      </c>
      <c r="F9" s="120">
        <v>1</v>
      </c>
      <c r="G9" s="120">
        <v>1</v>
      </c>
      <c r="H9" s="120">
        <v>1</v>
      </c>
      <c r="I9" s="120">
        <v>1</v>
      </c>
      <c r="J9" s="120">
        <v>1</v>
      </c>
      <c r="K9" s="120">
        <v>1</v>
      </c>
      <c r="L9" s="120">
        <v>1</v>
      </c>
      <c r="M9" s="120">
        <v>1</v>
      </c>
      <c r="N9" s="120">
        <v>1</v>
      </c>
      <c r="O9" s="120">
        <v>1</v>
      </c>
      <c r="P9" s="136">
        <v>1</v>
      </c>
      <c r="Q9" s="136">
        <v>1</v>
      </c>
      <c r="R9" s="136">
        <v>1.5</v>
      </c>
      <c r="S9" s="136">
        <v>1.5</v>
      </c>
      <c r="T9" s="136">
        <v>1.5</v>
      </c>
      <c r="U9" s="136">
        <v>1.5</v>
      </c>
      <c r="V9" s="66">
        <v>0</v>
      </c>
      <c r="W9" s="66">
        <v>0</v>
      </c>
      <c r="X9" s="120"/>
      <c r="Y9" s="120"/>
      <c r="Z9" s="120"/>
      <c r="AA9" s="120"/>
      <c r="AB9" s="120"/>
      <c r="AC9" s="120"/>
      <c r="AD9" s="120"/>
      <c r="AE9" s="120"/>
      <c r="AF9" s="120"/>
      <c r="AG9" s="111" t="s">
        <v>97</v>
      </c>
      <c r="AH9" s="111" t="s">
        <v>97</v>
      </c>
      <c r="AI9" s="111" t="s">
        <v>97</v>
      </c>
      <c r="AJ9" s="111" t="s">
        <v>97</v>
      </c>
      <c r="AK9" s="109" t="s">
        <v>96</v>
      </c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24">
        <f t="shared" si="2"/>
        <v>19</v>
      </c>
    </row>
    <row r="10" spans="1:58" x14ac:dyDescent="0.2">
      <c r="A10" s="189" t="s">
        <v>174</v>
      </c>
      <c r="B10" s="191" t="s">
        <v>30</v>
      </c>
      <c r="C10" s="191" t="s">
        <v>43</v>
      </c>
      <c r="D10" s="75" t="s">
        <v>17</v>
      </c>
      <c r="E10" s="59">
        <f>SUM(E12,E14)</f>
        <v>4</v>
      </c>
      <c r="F10" s="59">
        <f t="shared" ref="F10:U10" si="5">SUM(F12,F14)</f>
        <v>4</v>
      </c>
      <c r="G10" s="59">
        <f t="shared" si="5"/>
        <v>4</v>
      </c>
      <c r="H10" s="59">
        <f t="shared" si="5"/>
        <v>4</v>
      </c>
      <c r="I10" s="59">
        <f t="shared" si="5"/>
        <v>4</v>
      </c>
      <c r="J10" s="59">
        <f t="shared" si="5"/>
        <v>4</v>
      </c>
      <c r="K10" s="59">
        <f t="shared" si="5"/>
        <v>4</v>
      </c>
      <c r="L10" s="59">
        <f t="shared" si="5"/>
        <v>4</v>
      </c>
      <c r="M10" s="59">
        <f>SUM(M12,M14)</f>
        <v>4</v>
      </c>
      <c r="N10" s="59">
        <f t="shared" si="5"/>
        <v>4</v>
      </c>
      <c r="O10" s="59">
        <f t="shared" si="5"/>
        <v>4</v>
      </c>
      <c r="P10" s="59">
        <f t="shared" si="5"/>
        <v>4</v>
      </c>
      <c r="Q10" s="59">
        <f t="shared" si="5"/>
        <v>4</v>
      </c>
      <c r="R10" s="59">
        <f t="shared" si="5"/>
        <v>4</v>
      </c>
      <c r="S10" s="59">
        <f t="shared" si="5"/>
        <v>4</v>
      </c>
      <c r="T10" s="59">
        <f t="shared" si="5"/>
        <v>4</v>
      </c>
      <c r="U10" s="59">
        <f t="shared" si="5"/>
        <v>4</v>
      </c>
      <c r="V10" s="59">
        <f t="shared" ref="V10:BE10" si="6">SUM(V12,V14)</f>
        <v>0</v>
      </c>
      <c r="W10" s="59">
        <f t="shared" si="6"/>
        <v>0</v>
      </c>
      <c r="X10" s="59">
        <f>SUM(X12,X14,X16)</f>
        <v>8</v>
      </c>
      <c r="Y10" s="59">
        <f t="shared" ref="Y10:AF10" si="7">SUM(Y12,Y14,Y16)</f>
        <v>8</v>
      </c>
      <c r="Z10" s="59">
        <f t="shared" si="7"/>
        <v>8</v>
      </c>
      <c r="AA10" s="59">
        <f t="shared" si="7"/>
        <v>8</v>
      </c>
      <c r="AB10" s="59">
        <f t="shared" si="7"/>
        <v>8</v>
      </c>
      <c r="AC10" s="59">
        <f t="shared" si="7"/>
        <v>8</v>
      </c>
      <c r="AD10" s="59">
        <f t="shared" si="7"/>
        <v>8</v>
      </c>
      <c r="AE10" s="59">
        <f t="shared" si="7"/>
        <v>8</v>
      </c>
      <c r="AF10" s="59">
        <f t="shared" si="7"/>
        <v>8</v>
      </c>
      <c r="AG10" s="59">
        <f t="shared" si="6"/>
        <v>0</v>
      </c>
      <c r="AH10" s="59">
        <f t="shared" si="6"/>
        <v>0</v>
      </c>
      <c r="AI10" s="59">
        <f t="shared" si="6"/>
        <v>0</v>
      </c>
      <c r="AJ10" s="59">
        <f t="shared" si="6"/>
        <v>0</v>
      </c>
      <c r="AK10" s="59" t="s">
        <v>96</v>
      </c>
      <c r="AL10" s="59">
        <f t="shared" si="6"/>
        <v>0</v>
      </c>
      <c r="AM10" s="59">
        <f t="shared" si="6"/>
        <v>0</v>
      </c>
      <c r="AN10" s="59">
        <f t="shared" si="6"/>
        <v>0</v>
      </c>
      <c r="AO10" s="59">
        <f t="shared" si="6"/>
        <v>0</v>
      </c>
      <c r="AP10" s="59">
        <f t="shared" si="6"/>
        <v>0</v>
      </c>
      <c r="AQ10" s="59">
        <f t="shared" si="6"/>
        <v>0</v>
      </c>
      <c r="AR10" s="59">
        <f t="shared" si="6"/>
        <v>0</v>
      </c>
      <c r="AS10" s="59">
        <f t="shared" si="6"/>
        <v>0</v>
      </c>
      <c r="AT10" s="59">
        <f t="shared" si="6"/>
        <v>0</v>
      </c>
      <c r="AU10" s="59">
        <f t="shared" si="6"/>
        <v>0</v>
      </c>
      <c r="AV10" s="59">
        <f t="shared" si="6"/>
        <v>0</v>
      </c>
      <c r="AW10" s="59">
        <f t="shared" si="6"/>
        <v>0</v>
      </c>
      <c r="AX10" s="59">
        <f t="shared" si="6"/>
        <v>0</v>
      </c>
      <c r="AY10" s="59">
        <f t="shared" si="6"/>
        <v>0</v>
      </c>
      <c r="AZ10" s="59">
        <f t="shared" si="6"/>
        <v>0</v>
      </c>
      <c r="BA10" s="59">
        <f t="shared" si="6"/>
        <v>0</v>
      </c>
      <c r="BB10" s="59">
        <f t="shared" si="6"/>
        <v>0</v>
      </c>
      <c r="BC10" s="59">
        <f t="shared" si="6"/>
        <v>0</v>
      </c>
      <c r="BD10" s="59">
        <f t="shared" si="6"/>
        <v>0</v>
      </c>
      <c r="BE10" s="59">
        <f t="shared" si="6"/>
        <v>0</v>
      </c>
      <c r="BF10" s="87">
        <f t="shared" si="2"/>
        <v>140</v>
      </c>
    </row>
    <row r="11" spans="1:58" x14ac:dyDescent="0.2">
      <c r="A11" s="189"/>
      <c r="B11" s="191"/>
      <c r="C11" s="191"/>
      <c r="D11" s="75" t="s">
        <v>18</v>
      </c>
      <c r="E11" s="87">
        <f>SUM(E13,E15)</f>
        <v>2</v>
      </c>
      <c r="F11" s="87">
        <f t="shared" ref="F11:U11" si="8">SUM(F13,F15)</f>
        <v>2</v>
      </c>
      <c r="G11" s="87">
        <f t="shared" si="8"/>
        <v>2</v>
      </c>
      <c r="H11" s="87">
        <f t="shared" si="8"/>
        <v>2</v>
      </c>
      <c r="I11" s="87">
        <f t="shared" si="8"/>
        <v>2</v>
      </c>
      <c r="J11" s="87">
        <f t="shared" si="8"/>
        <v>2</v>
      </c>
      <c r="K11" s="87">
        <f t="shared" si="8"/>
        <v>2</v>
      </c>
      <c r="L11" s="87">
        <f t="shared" si="8"/>
        <v>2</v>
      </c>
      <c r="M11" s="87">
        <f t="shared" si="8"/>
        <v>1</v>
      </c>
      <c r="N11" s="87">
        <f t="shared" si="8"/>
        <v>3</v>
      </c>
      <c r="O11" s="87">
        <f t="shared" si="8"/>
        <v>3</v>
      </c>
      <c r="P11" s="87">
        <f t="shared" si="8"/>
        <v>3</v>
      </c>
      <c r="Q11" s="87">
        <f t="shared" si="8"/>
        <v>3</v>
      </c>
      <c r="R11" s="87">
        <f t="shared" si="8"/>
        <v>3</v>
      </c>
      <c r="S11" s="87">
        <f t="shared" si="8"/>
        <v>3</v>
      </c>
      <c r="T11" s="87">
        <f t="shared" si="8"/>
        <v>3</v>
      </c>
      <c r="U11" s="87">
        <f t="shared" si="8"/>
        <v>3</v>
      </c>
      <c r="V11" s="87">
        <f t="shared" ref="V11:BE11" si="9">SUM(V13,V15)</f>
        <v>0</v>
      </c>
      <c r="W11" s="87">
        <f t="shared" si="9"/>
        <v>0</v>
      </c>
      <c r="X11" s="87">
        <f>SUM(X13,X15,X17)</f>
        <v>4</v>
      </c>
      <c r="Y11" s="87">
        <f t="shared" ref="Y11:AF11" si="10">SUM(Y13,Y15,Y17)</f>
        <v>4</v>
      </c>
      <c r="Z11" s="87">
        <f t="shared" si="10"/>
        <v>4</v>
      </c>
      <c r="AA11" s="87">
        <f t="shared" si="10"/>
        <v>4</v>
      </c>
      <c r="AB11" s="87">
        <f t="shared" si="10"/>
        <v>4</v>
      </c>
      <c r="AC11" s="87">
        <f t="shared" si="10"/>
        <v>4</v>
      </c>
      <c r="AD11" s="87">
        <f t="shared" si="10"/>
        <v>4</v>
      </c>
      <c r="AE11" s="87">
        <f t="shared" si="10"/>
        <v>4</v>
      </c>
      <c r="AF11" s="87">
        <f t="shared" si="10"/>
        <v>4</v>
      </c>
      <c r="AG11" s="87">
        <f t="shared" si="9"/>
        <v>0</v>
      </c>
      <c r="AH11" s="87">
        <f t="shared" si="9"/>
        <v>0</v>
      </c>
      <c r="AI11" s="87">
        <f t="shared" si="9"/>
        <v>0</v>
      </c>
      <c r="AJ11" s="87">
        <f t="shared" si="9"/>
        <v>0</v>
      </c>
      <c r="AK11" s="87" t="s">
        <v>96</v>
      </c>
      <c r="AL11" s="87">
        <f t="shared" si="9"/>
        <v>0</v>
      </c>
      <c r="AM11" s="87">
        <f t="shared" si="9"/>
        <v>0</v>
      </c>
      <c r="AN11" s="87">
        <f t="shared" si="9"/>
        <v>0</v>
      </c>
      <c r="AO11" s="87">
        <f t="shared" si="9"/>
        <v>0</v>
      </c>
      <c r="AP11" s="87">
        <f t="shared" si="9"/>
        <v>0</v>
      </c>
      <c r="AQ11" s="87">
        <f t="shared" si="9"/>
        <v>0</v>
      </c>
      <c r="AR11" s="87">
        <f t="shared" si="9"/>
        <v>0</v>
      </c>
      <c r="AS11" s="87">
        <f t="shared" si="9"/>
        <v>0</v>
      </c>
      <c r="AT11" s="87">
        <f t="shared" si="9"/>
        <v>0</v>
      </c>
      <c r="AU11" s="87">
        <f t="shared" si="9"/>
        <v>0</v>
      </c>
      <c r="AV11" s="87">
        <f t="shared" si="9"/>
        <v>0</v>
      </c>
      <c r="AW11" s="87">
        <f t="shared" si="9"/>
        <v>0</v>
      </c>
      <c r="AX11" s="87">
        <f t="shared" si="9"/>
        <v>0</v>
      </c>
      <c r="AY11" s="87">
        <f t="shared" si="9"/>
        <v>0</v>
      </c>
      <c r="AZ11" s="87">
        <f t="shared" si="9"/>
        <v>0</v>
      </c>
      <c r="BA11" s="87">
        <f t="shared" si="9"/>
        <v>0</v>
      </c>
      <c r="BB11" s="87">
        <f t="shared" si="9"/>
        <v>0</v>
      </c>
      <c r="BC11" s="87">
        <f t="shared" si="9"/>
        <v>0</v>
      </c>
      <c r="BD11" s="87">
        <f t="shared" si="9"/>
        <v>0</v>
      </c>
      <c r="BE11" s="87">
        <f t="shared" si="9"/>
        <v>0</v>
      </c>
      <c r="BF11" s="87">
        <f t="shared" si="2"/>
        <v>77</v>
      </c>
    </row>
    <row r="12" spans="1:58" x14ac:dyDescent="0.2">
      <c r="A12" s="189"/>
      <c r="B12" s="147" t="s">
        <v>31</v>
      </c>
      <c r="C12" s="144" t="s">
        <v>19</v>
      </c>
      <c r="D12" s="39" t="s">
        <v>17</v>
      </c>
      <c r="E12" s="120">
        <v>2</v>
      </c>
      <c r="F12" s="120">
        <v>2</v>
      </c>
      <c r="G12" s="120">
        <v>2</v>
      </c>
      <c r="H12" s="120">
        <v>2</v>
      </c>
      <c r="I12" s="120">
        <v>2</v>
      </c>
      <c r="J12" s="120">
        <v>2</v>
      </c>
      <c r="K12" s="120">
        <v>2</v>
      </c>
      <c r="L12" s="120">
        <v>2</v>
      </c>
      <c r="M12" s="120">
        <v>2</v>
      </c>
      <c r="N12" s="120">
        <v>2</v>
      </c>
      <c r="O12" s="120">
        <v>2</v>
      </c>
      <c r="P12" s="120">
        <v>2</v>
      </c>
      <c r="Q12" s="120">
        <v>2</v>
      </c>
      <c r="R12" s="120">
        <v>2</v>
      </c>
      <c r="S12" s="120">
        <v>2</v>
      </c>
      <c r="T12" s="120">
        <v>2</v>
      </c>
      <c r="U12" s="120">
        <v>2</v>
      </c>
      <c r="V12" s="66">
        <v>0</v>
      </c>
      <c r="W12" s="66">
        <v>0</v>
      </c>
      <c r="X12" s="120">
        <v>2</v>
      </c>
      <c r="Y12" s="120">
        <v>2</v>
      </c>
      <c r="Z12" s="120">
        <v>2</v>
      </c>
      <c r="AA12" s="120">
        <v>2</v>
      </c>
      <c r="AB12" s="120">
        <v>2</v>
      </c>
      <c r="AC12" s="120">
        <v>2</v>
      </c>
      <c r="AD12" s="120">
        <v>2</v>
      </c>
      <c r="AE12" s="120">
        <v>2</v>
      </c>
      <c r="AF12" s="120">
        <v>2</v>
      </c>
      <c r="AG12" s="111" t="s">
        <v>97</v>
      </c>
      <c r="AH12" s="111" t="s">
        <v>97</v>
      </c>
      <c r="AI12" s="111" t="s">
        <v>97</v>
      </c>
      <c r="AJ12" s="111" t="s">
        <v>97</v>
      </c>
      <c r="AK12" s="109" t="s">
        <v>96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0">
        <f t="shared" ref="BF12:BF49" si="11">SUM(E12:BE12)</f>
        <v>52</v>
      </c>
    </row>
    <row r="13" spans="1:58" x14ac:dyDescent="0.2">
      <c r="A13" s="189"/>
      <c r="B13" s="147"/>
      <c r="C13" s="145"/>
      <c r="D13" s="39" t="s">
        <v>18</v>
      </c>
      <c r="E13" s="120">
        <v>1</v>
      </c>
      <c r="F13" s="120">
        <v>1</v>
      </c>
      <c r="G13" s="120">
        <v>1</v>
      </c>
      <c r="H13" s="120">
        <v>1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66">
        <v>0</v>
      </c>
      <c r="W13" s="66">
        <v>0</v>
      </c>
      <c r="X13" s="120">
        <v>1</v>
      </c>
      <c r="Y13" s="120">
        <v>1</v>
      </c>
      <c r="Z13" s="120">
        <v>1</v>
      </c>
      <c r="AA13" s="120">
        <v>1</v>
      </c>
      <c r="AB13" s="120"/>
      <c r="AC13" s="120"/>
      <c r="AD13" s="120"/>
      <c r="AE13" s="120"/>
      <c r="AF13" s="120"/>
      <c r="AG13" s="111" t="s">
        <v>97</v>
      </c>
      <c r="AH13" s="111" t="s">
        <v>97</v>
      </c>
      <c r="AI13" s="111" t="s">
        <v>97</v>
      </c>
      <c r="AJ13" s="111" t="s">
        <v>97</v>
      </c>
      <c r="AK13" s="109" t="s">
        <v>96</v>
      </c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0">
        <f t="shared" si="11"/>
        <v>8</v>
      </c>
    </row>
    <row r="14" spans="1:58" x14ac:dyDescent="0.2">
      <c r="A14" s="189"/>
      <c r="B14" s="147" t="s">
        <v>32</v>
      </c>
      <c r="C14" s="144" t="s">
        <v>21</v>
      </c>
      <c r="D14" s="39" t="s">
        <v>17</v>
      </c>
      <c r="E14" s="120">
        <v>2</v>
      </c>
      <c r="F14" s="120">
        <v>2</v>
      </c>
      <c r="G14" s="120">
        <v>2</v>
      </c>
      <c r="H14" s="120">
        <v>2</v>
      </c>
      <c r="I14" s="120">
        <v>2</v>
      </c>
      <c r="J14" s="120">
        <v>2</v>
      </c>
      <c r="K14" s="120">
        <v>2</v>
      </c>
      <c r="L14" s="120">
        <v>2</v>
      </c>
      <c r="M14" s="120">
        <v>2</v>
      </c>
      <c r="N14" s="120">
        <v>2</v>
      </c>
      <c r="O14" s="120">
        <v>2</v>
      </c>
      <c r="P14" s="120">
        <v>2</v>
      </c>
      <c r="Q14" s="120">
        <v>2</v>
      </c>
      <c r="R14" s="120">
        <v>2</v>
      </c>
      <c r="S14" s="120">
        <v>2</v>
      </c>
      <c r="T14" s="120">
        <v>2</v>
      </c>
      <c r="U14" s="120">
        <v>2</v>
      </c>
      <c r="V14" s="66">
        <v>0</v>
      </c>
      <c r="W14" s="66">
        <v>0</v>
      </c>
      <c r="X14" s="120">
        <v>2</v>
      </c>
      <c r="Y14" s="120">
        <v>2</v>
      </c>
      <c r="Z14" s="120">
        <v>2</v>
      </c>
      <c r="AA14" s="120">
        <v>2</v>
      </c>
      <c r="AB14" s="120">
        <v>2</v>
      </c>
      <c r="AC14" s="120">
        <v>2</v>
      </c>
      <c r="AD14" s="120">
        <v>2</v>
      </c>
      <c r="AE14" s="120">
        <v>2</v>
      </c>
      <c r="AF14" s="120">
        <v>2</v>
      </c>
      <c r="AG14" s="111" t="s">
        <v>97</v>
      </c>
      <c r="AH14" s="111" t="s">
        <v>97</v>
      </c>
      <c r="AI14" s="111" t="s">
        <v>97</v>
      </c>
      <c r="AJ14" s="111" t="s">
        <v>97</v>
      </c>
      <c r="AK14" s="109" t="s">
        <v>96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0">
        <f t="shared" si="11"/>
        <v>52</v>
      </c>
    </row>
    <row r="15" spans="1:58" x14ac:dyDescent="0.2">
      <c r="A15" s="189"/>
      <c r="B15" s="147"/>
      <c r="C15" s="145"/>
      <c r="D15" s="39" t="s">
        <v>18</v>
      </c>
      <c r="E15" s="120">
        <v>1</v>
      </c>
      <c r="F15" s="120">
        <v>1</v>
      </c>
      <c r="G15" s="120">
        <v>1</v>
      </c>
      <c r="H15" s="120">
        <v>1</v>
      </c>
      <c r="I15" s="120">
        <v>2</v>
      </c>
      <c r="J15" s="120">
        <v>2</v>
      </c>
      <c r="K15" s="120">
        <v>2</v>
      </c>
      <c r="L15" s="120">
        <v>2</v>
      </c>
      <c r="M15" s="120">
        <v>1</v>
      </c>
      <c r="N15" s="120">
        <v>3</v>
      </c>
      <c r="O15" s="120">
        <v>3</v>
      </c>
      <c r="P15" s="120">
        <v>3</v>
      </c>
      <c r="Q15" s="120">
        <v>3</v>
      </c>
      <c r="R15" s="120">
        <v>3</v>
      </c>
      <c r="S15" s="120">
        <v>3</v>
      </c>
      <c r="T15" s="120">
        <v>3</v>
      </c>
      <c r="U15" s="120">
        <v>3</v>
      </c>
      <c r="V15" s="66">
        <v>0</v>
      </c>
      <c r="W15" s="66">
        <v>0</v>
      </c>
      <c r="X15" s="120">
        <v>1</v>
      </c>
      <c r="Y15" s="120">
        <v>1</v>
      </c>
      <c r="Z15" s="120">
        <v>1</v>
      </c>
      <c r="AA15" s="120">
        <v>1</v>
      </c>
      <c r="AB15" s="120">
        <v>2</v>
      </c>
      <c r="AC15" s="120">
        <v>2</v>
      </c>
      <c r="AD15" s="120">
        <v>2</v>
      </c>
      <c r="AE15" s="120">
        <v>2</v>
      </c>
      <c r="AF15" s="120">
        <v>2</v>
      </c>
      <c r="AG15" s="111" t="s">
        <v>97</v>
      </c>
      <c r="AH15" s="111" t="s">
        <v>97</v>
      </c>
      <c r="AI15" s="111" t="s">
        <v>97</v>
      </c>
      <c r="AJ15" s="111" t="s">
        <v>97</v>
      </c>
      <c r="AK15" s="109" t="s">
        <v>96</v>
      </c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0">
        <f t="shared" si="11"/>
        <v>51</v>
      </c>
    </row>
    <row r="16" spans="1:58" x14ac:dyDescent="0.2">
      <c r="A16" s="189"/>
      <c r="B16" s="147" t="s">
        <v>51</v>
      </c>
      <c r="C16" s="144" t="s">
        <v>93</v>
      </c>
      <c r="D16" s="39" t="s">
        <v>17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6">
        <v>0</v>
      </c>
      <c r="W16" s="66">
        <v>0</v>
      </c>
      <c r="X16" s="33">
        <v>4</v>
      </c>
      <c r="Y16" s="33">
        <v>4</v>
      </c>
      <c r="Z16" s="33">
        <v>4</v>
      </c>
      <c r="AA16" s="33">
        <v>4</v>
      </c>
      <c r="AB16" s="33">
        <v>4</v>
      </c>
      <c r="AC16" s="33">
        <v>4</v>
      </c>
      <c r="AD16" s="33">
        <v>4</v>
      </c>
      <c r="AE16" s="33">
        <v>4</v>
      </c>
      <c r="AF16" s="33">
        <v>4</v>
      </c>
      <c r="AG16" s="111" t="s">
        <v>97</v>
      </c>
      <c r="AH16" s="111" t="s">
        <v>97</v>
      </c>
      <c r="AI16" s="111" t="s">
        <v>97</v>
      </c>
      <c r="AJ16" s="111" t="s">
        <v>97</v>
      </c>
      <c r="AK16" s="109" t="s">
        <v>96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78"/>
      <c r="AX16" s="78"/>
      <c r="AY16" s="78"/>
      <c r="AZ16" s="78"/>
      <c r="BA16" s="78"/>
      <c r="BB16" s="78"/>
      <c r="BC16" s="78"/>
      <c r="BD16" s="78"/>
      <c r="BE16" s="78"/>
      <c r="BF16" s="30">
        <f t="shared" si="11"/>
        <v>36</v>
      </c>
    </row>
    <row r="17" spans="1:58" x14ac:dyDescent="0.2">
      <c r="A17" s="189"/>
      <c r="B17" s="147"/>
      <c r="C17" s="145"/>
      <c r="D17" s="39" t="s">
        <v>18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6">
        <v>0</v>
      </c>
      <c r="W17" s="66">
        <v>0</v>
      </c>
      <c r="X17" s="33">
        <v>2</v>
      </c>
      <c r="Y17" s="33">
        <v>2</v>
      </c>
      <c r="Z17" s="33">
        <v>2</v>
      </c>
      <c r="AA17" s="33">
        <v>2</v>
      </c>
      <c r="AB17" s="33">
        <v>2</v>
      </c>
      <c r="AC17" s="33">
        <v>2</v>
      </c>
      <c r="AD17" s="33">
        <v>2</v>
      </c>
      <c r="AE17" s="33">
        <v>2</v>
      </c>
      <c r="AF17" s="33">
        <v>2</v>
      </c>
      <c r="AG17" s="111" t="s">
        <v>97</v>
      </c>
      <c r="AH17" s="111" t="s">
        <v>97</v>
      </c>
      <c r="AI17" s="111" t="s">
        <v>97</v>
      </c>
      <c r="AJ17" s="111" t="s">
        <v>97</v>
      </c>
      <c r="AK17" s="109" t="s">
        <v>96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78"/>
      <c r="AX17" s="78"/>
      <c r="AY17" s="78"/>
      <c r="AZ17" s="78"/>
      <c r="BA17" s="78"/>
      <c r="BB17" s="78"/>
      <c r="BC17" s="78"/>
      <c r="BD17" s="78"/>
      <c r="BE17" s="78"/>
      <c r="BF17" s="30">
        <f t="shared" si="11"/>
        <v>18</v>
      </c>
    </row>
    <row r="18" spans="1:58" x14ac:dyDescent="0.2">
      <c r="A18" s="189"/>
      <c r="B18" s="180" t="s">
        <v>33</v>
      </c>
      <c r="C18" s="204" t="s">
        <v>157</v>
      </c>
      <c r="D18" s="75" t="s">
        <v>17</v>
      </c>
      <c r="E18" s="59">
        <f>SUM(E20)</f>
        <v>0</v>
      </c>
      <c r="F18" s="59">
        <f t="shared" ref="F18:AF18" si="12">SUM(F20)</f>
        <v>0</v>
      </c>
      <c r="G18" s="59">
        <f t="shared" si="12"/>
        <v>0</v>
      </c>
      <c r="H18" s="59">
        <f t="shared" si="12"/>
        <v>0</v>
      </c>
      <c r="I18" s="59">
        <f t="shared" si="12"/>
        <v>0</v>
      </c>
      <c r="J18" s="59">
        <f t="shared" si="12"/>
        <v>0</v>
      </c>
      <c r="K18" s="59">
        <f t="shared" si="12"/>
        <v>0</v>
      </c>
      <c r="L18" s="59">
        <f t="shared" si="12"/>
        <v>0</v>
      </c>
      <c r="M18" s="59">
        <f t="shared" si="12"/>
        <v>0</v>
      </c>
      <c r="N18" s="59">
        <f t="shared" si="12"/>
        <v>0</v>
      </c>
      <c r="O18" s="59">
        <f t="shared" si="12"/>
        <v>0</v>
      </c>
      <c r="P18" s="59">
        <f t="shared" si="12"/>
        <v>0</v>
      </c>
      <c r="Q18" s="59">
        <f t="shared" si="12"/>
        <v>0</v>
      </c>
      <c r="R18" s="59">
        <f t="shared" si="12"/>
        <v>0</v>
      </c>
      <c r="S18" s="59">
        <f t="shared" si="12"/>
        <v>0</v>
      </c>
      <c r="T18" s="59">
        <f t="shared" si="12"/>
        <v>0</v>
      </c>
      <c r="U18" s="59">
        <f t="shared" si="12"/>
        <v>0</v>
      </c>
      <c r="V18" s="59">
        <f t="shared" si="12"/>
        <v>0</v>
      </c>
      <c r="W18" s="59">
        <f t="shared" si="12"/>
        <v>0</v>
      </c>
      <c r="X18" s="59">
        <f t="shared" si="12"/>
        <v>4</v>
      </c>
      <c r="Y18" s="59">
        <f t="shared" si="12"/>
        <v>4</v>
      </c>
      <c r="Z18" s="59">
        <f t="shared" si="12"/>
        <v>4</v>
      </c>
      <c r="AA18" s="59">
        <f t="shared" si="12"/>
        <v>4</v>
      </c>
      <c r="AB18" s="59">
        <f t="shared" si="12"/>
        <v>4</v>
      </c>
      <c r="AC18" s="59">
        <f t="shared" si="12"/>
        <v>4</v>
      </c>
      <c r="AD18" s="59">
        <f t="shared" si="12"/>
        <v>4</v>
      </c>
      <c r="AE18" s="59">
        <f t="shared" si="12"/>
        <v>4</v>
      </c>
      <c r="AF18" s="59">
        <f t="shared" si="12"/>
        <v>4</v>
      </c>
      <c r="AG18" s="59">
        <v>0</v>
      </c>
      <c r="AH18" s="59">
        <v>0</v>
      </c>
      <c r="AI18" s="59">
        <v>0</v>
      </c>
      <c r="AJ18" s="59">
        <v>0</v>
      </c>
      <c r="AK18" s="59" t="s">
        <v>96</v>
      </c>
      <c r="AL18" s="59">
        <v>0</v>
      </c>
      <c r="AM18" s="59">
        <v>0</v>
      </c>
      <c r="AN18" s="59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114">
        <f t="shared" ref="AW18:BE18" si="13">SUM(AW20)</f>
        <v>0</v>
      </c>
      <c r="AX18" s="114">
        <f t="shared" si="13"/>
        <v>0</v>
      </c>
      <c r="AY18" s="114">
        <f t="shared" si="13"/>
        <v>0</v>
      </c>
      <c r="AZ18" s="114">
        <f t="shared" si="13"/>
        <v>0</v>
      </c>
      <c r="BA18" s="114">
        <f t="shared" si="13"/>
        <v>0</v>
      </c>
      <c r="BB18" s="114">
        <f t="shared" si="13"/>
        <v>0</v>
      </c>
      <c r="BC18" s="114">
        <f t="shared" si="13"/>
        <v>0</v>
      </c>
      <c r="BD18" s="114">
        <f t="shared" si="13"/>
        <v>0</v>
      </c>
      <c r="BE18" s="114">
        <f t="shared" si="13"/>
        <v>0</v>
      </c>
      <c r="BF18" s="59">
        <f t="shared" si="11"/>
        <v>36</v>
      </c>
    </row>
    <row r="19" spans="1:58" x14ac:dyDescent="0.2">
      <c r="A19" s="189"/>
      <c r="B19" s="181"/>
      <c r="C19" s="204"/>
      <c r="D19" s="75" t="s">
        <v>18</v>
      </c>
      <c r="E19" s="59">
        <f>SUM(E21)</f>
        <v>0</v>
      </c>
      <c r="F19" s="59">
        <f t="shared" ref="F19:AF19" si="14">SUM(F21)</f>
        <v>0</v>
      </c>
      <c r="G19" s="59">
        <f t="shared" si="14"/>
        <v>0</v>
      </c>
      <c r="H19" s="59">
        <f t="shared" si="14"/>
        <v>0</v>
      </c>
      <c r="I19" s="59">
        <f t="shared" si="14"/>
        <v>0</v>
      </c>
      <c r="J19" s="59">
        <f t="shared" si="14"/>
        <v>0</v>
      </c>
      <c r="K19" s="59">
        <f t="shared" si="14"/>
        <v>0</v>
      </c>
      <c r="L19" s="59">
        <f t="shared" si="14"/>
        <v>0</v>
      </c>
      <c r="M19" s="59">
        <f t="shared" si="14"/>
        <v>0</v>
      </c>
      <c r="N19" s="59">
        <f t="shared" si="14"/>
        <v>0</v>
      </c>
      <c r="O19" s="59">
        <f t="shared" si="14"/>
        <v>0</v>
      </c>
      <c r="P19" s="59">
        <f t="shared" si="14"/>
        <v>0</v>
      </c>
      <c r="Q19" s="59">
        <f t="shared" si="14"/>
        <v>0</v>
      </c>
      <c r="R19" s="59">
        <f t="shared" si="14"/>
        <v>0</v>
      </c>
      <c r="S19" s="59">
        <f t="shared" si="14"/>
        <v>0</v>
      </c>
      <c r="T19" s="59">
        <f t="shared" si="14"/>
        <v>0</v>
      </c>
      <c r="U19" s="59">
        <f t="shared" si="14"/>
        <v>0</v>
      </c>
      <c r="V19" s="59">
        <f t="shared" si="14"/>
        <v>0</v>
      </c>
      <c r="W19" s="59">
        <f t="shared" si="14"/>
        <v>0</v>
      </c>
      <c r="X19" s="59">
        <f t="shared" si="14"/>
        <v>2</v>
      </c>
      <c r="Y19" s="59">
        <f t="shared" si="14"/>
        <v>2</v>
      </c>
      <c r="Z19" s="59">
        <f t="shared" si="14"/>
        <v>2</v>
      </c>
      <c r="AA19" s="59">
        <f t="shared" si="14"/>
        <v>2</v>
      </c>
      <c r="AB19" s="59">
        <f t="shared" si="14"/>
        <v>2</v>
      </c>
      <c r="AC19" s="59">
        <f t="shared" si="14"/>
        <v>2</v>
      </c>
      <c r="AD19" s="59">
        <f t="shared" si="14"/>
        <v>2</v>
      </c>
      <c r="AE19" s="59">
        <f t="shared" si="14"/>
        <v>2</v>
      </c>
      <c r="AF19" s="59">
        <f t="shared" si="14"/>
        <v>2</v>
      </c>
      <c r="AG19" s="59">
        <v>0</v>
      </c>
      <c r="AH19" s="59">
        <v>0</v>
      </c>
      <c r="AI19" s="59">
        <v>0</v>
      </c>
      <c r="AJ19" s="59">
        <v>0</v>
      </c>
      <c r="AK19" s="59" t="s">
        <v>96</v>
      </c>
      <c r="AL19" s="59">
        <v>0</v>
      </c>
      <c r="AM19" s="59">
        <v>0</v>
      </c>
      <c r="AN19" s="59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114">
        <f t="shared" ref="AW19:BE19" si="15">SUM(AW21)</f>
        <v>0</v>
      </c>
      <c r="AX19" s="114">
        <f t="shared" si="15"/>
        <v>0</v>
      </c>
      <c r="AY19" s="114">
        <f t="shared" si="15"/>
        <v>0</v>
      </c>
      <c r="AZ19" s="114">
        <f t="shared" si="15"/>
        <v>0</v>
      </c>
      <c r="BA19" s="114">
        <f t="shared" si="15"/>
        <v>0</v>
      </c>
      <c r="BB19" s="114">
        <f t="shared" si="15"/>
        <v>0</v>
      </c>
      <c r="BC19" s="114">
        <f t="shared" si="15"/>
        <v>0</v>
      </c>
      <c r="BD19" s="114">
        <f t="shared" si="15"/>
        <v>0</v>
      </c>
      <c r="BE19" s="114">
        <f t="shared" si="15"/>
        <v>0</v>
      </c>
      <c r="BF19" s="59">
        <f t="shared" si="11"/>
        <v>18</v>
      </c>
    </row>
    <row r="20" spans="1:58" x14ac:dyDescent="0.2">
      <c r="A20" s="189"/>
      <c r="B20" s="144" t="s">
        <v>71</v>
      </c>
      <c r="C20" s="147" t="s">
        <v>175</v>
      </c>
      <c r="D20" s="39" t="s">
        <v>17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6">
        <v>0</v>
      </c>
      <c r="W20" s="66">
        <v>0</v>
      </c>
      <c r="X20" s="33">
        <v>4</v>
      </c>
      <c r="Y20" s="33">
        <v>4</v>
      </c>
      <c r="Z20" s="33">
        <v>4</v>
      </c>
      <c r="AA20" s="33">
        <v>4</v>
      </c>
      <c r="AB20" s="33">
        <v>4</v>
      </c>
      <c r="AC20" s="33">
        <v>4</v>
      </c>
      <c r="AD20" s="33">
        <v>4</v>
      </c>
      <c r="AE20" s="33">
        <v>4</v>
      </c>
      <c r="AF20" s="33">
        <v>4</v>
      </c>
      <c r="AG20" s="111" t="s">
        <v>97</v>
      </c>
      <c r="AH20" s="111" t="s">
        <v>97</v>
      </c>
      <c r="AI20" s="111" t="s">
        <v>97</v>
      </c>
      <c r="AJ20" s="111" t="s">
        <v>97</v>
      </c>
      <c r="AK20" s="109" t="s">
        <v>96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0">
        <f t="shared" si="11"/>
        <v>36</v>
      </c>
    </row>
    <row r="21" spans="1:58" x14ac:dyDescent="0.2">
      <c r="A21" s="189"/>
      <c r="B21" s="145"/>
      <c r="C21" s="147"/>
      <c r="D21" s="39" t="s">
        <v>18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6">
        <v>0</v>
      </c>
      <c r="W21" s="66">
        <v>0</v>
      </c>
      <c r="X21" s="33">
        <v>2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33">
        <v>2</v>
      </c>
      <c r="AF21" s="33">
        <v>2</v>
      </c>
      <c r="AG21" s="111" t="s">
        <v>97</v>
      </c>
      <c r="AH21" s="111" t="s">
        <v>97</v>
      </c>
      <c r="AI21" s="111" t="s">
        <v>97</v>
      </c>
      <c r="AJ21" s="111" t="s">
        <v>97</v>
      </c>
      <c r="AK21" s="109" t="s">
        <v>96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0">
        <f t="shared" si="11"/>
        <v>18</v>
      </c>
    </row>
    <row r="22" spans="1:58" x14ac:dyDescent="0.2">
      <c r="A22" s="189"/>
      <c r="B22" s="148" t="s">
        <v>35</v>
      </c>
      <c r="C22" s="148" t="s">
        <v>87</v>
      </c>
      <c r="D22" s="75" t="s">
        <v>17</v>
      </c>
      <c r="E22" s="74">
        <f>SUM(E24,E34,E40)</f>
        <v>30</v>
      </c>
      <c r="F22" s="74">
        <f t="shared" ref="F22:U22" si="16">SUM(F24,F34,F40)</f>
        <v>30</v>
      </c>
      <c r="G22" s="74">
        <f t="shared" si="16"/>
        <v>30</v>
      </c>
      <c r="H22" s="74">
        <f t="shared" si="16"/>
        <v>30</v>
      </c>
      <c r="I22" s="74">
        <f t="shared" si="16"/>
        <v>30</v>
      </c>
      <c r="J22" s="74">
        <f t="shared" si="16"/>
        <v>30</v>
      </c>
      <c r="K22" s="74">
        <f t="shared" si="16"/>
        <v>30</v>
      </c>
      <c r="L22" s="74">
        <f t="shared" si="16"/>
        <v>30</v>
      </c>
      <c r="M22" s="74">
        <f t="shared" si="16"/>
        <v>30</v>
      </c>
      <c r="N22" s="74">
        <f t="shared" si="16"/>
        <v>30</v>
      </c>
      <c r="O22" s="74">
        <f t="shared" si="16"/>
        <v>30</v>
      </c>
      <c r="P22" s="74">
        <f t="shared" si="16"/>
        <v>30</v>
      </c>
      <c r="Q22" s="74">
        <f t="shared" si="16"/>
        <v>30</v>
      </c>
      <c r="R22" s="74">
        <f t="shared" si="16"/>
        <v>29</v>
      </c>
      <c r="S22" s="74">
        <f t="shared" si="16"/>
        <v>29</v>
      </c>
      <c r="T22" s="74">
        <f t="shared" si="16"/>
        <v>29</v>
      </c>
      <c r="U22" s="74">
        <f t="shared" si="16"/>
        <v>29</v>
      </c>
      <c r="V22" s="74">
        <v>0</v>
      </c>
      <c r="W22" s="74">
        <v>0</v>
      </c>
      <c r="X22" s="74">
        <f t="shared" ref="X22:AF23" si="17">SUM(X24,X34,X40,)</f>
        <v>24</v>
      </c>
      <c r="Y22" s="74">
        <f t="shared" si="17"/>
        <v>24</v>
      </c>
      <c r="Z22" s="74">
        <f t="shared" si="17"/>
        <v>24</v>
      </c>
      <c r="AA22" s="74">
        <f t="shared" si="17"/>
        <v>24</v>
      </c>
      <c r="AB22" s="74">
        <f t="shared" si="17"/>
        <v>24</v>
      </c>
      <c r="AC22" s="74">
        <f t="shared" si="17"/>
        <v>24</v>
      </c>
      <c r="AD22" s="74">
        <f t="shared" si="17"/>
        <v>24</v>
      </c>
      <c r="AE22" s="74">
        <f t="shared" si="17"/>
        <v>24</v>
      </c>
      <c r="AF22" s="74">
        <f t="shared" si="17"/>
        <v>24</v>
      </c>
      <c r="AG22" s="74">
        <f>SUM(AG34,AG40,)</f>
        <v>36</v>
      </c>
      <c r="AH22" s="74">
        <f>SUM(AH34,AH40,)</f>
        <v>36</v>
      </c>
      <c r="AI22" s="74">
        <f>SUM(AI34,AI40,)</f>
        <v>36</v>
      </c>
      <c r="AJ22" s="74">
        <f>SUM(AJ34,AJ40,)</f>
        <v>36</v>
      </c>
      <c r="AK22" s="74" t="s">
        <v>96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132">
        <f t="shared" ref="AW22:BE22" si="18">SUM(AW24)</f>
        <v>0</v>
      </c>
      <c r="AX22" s="132">
        <f t="shared" si="18"/>
        <v>0</v>
      </c>
      <c r="AY22" s="132">
        <f t="shared" si="18"/>
        <v>0</v>
      </c>
      <c r="AZ22" s="132">
        <f t="shared" si="18"/>
        <v>0</v>
      </c>
      <c r="BA22" s="132">
        <f t="shared" si="18"/>
        <v>0</v>
      </c>
      <c r="BB22" s="132">
        <f t="shared" si="18"/>
        <v>0</v>
      </c>
      <c r="BC22" s="132">
        <f t="shared" si="18"/>
        <v>0</v>
      </c>
      <c r="BD22" s="132">
        <f t="shared" si="18"/>
        <v>0</v>
      </c>
      <c r="BE22" s="132">
        <f t="shared" si="18"/>
        <v>0</v>
      </c>
      <c r="BF22" s="59">
        <f t="shared" si="11"/>
        <v>866</v>
      </c>
    </row>
    <row r="23" spans="1:58" x14ac:dyDescent="0.2">
      <c r="A23" s="189"/>
      <c r="B23" s="149"/>
      <c r="C23" s="149"/>
      <c r="D23" s="75" t="s">
        <v>18</v>
      </c>
      <c r="E23" s="74">
        <f>SUM(E25,E35,E41,)</f>
        <v>15</v>
      </c>
      <c r="F23" s="74">
        <f t="shared" ref="F23:U23" si="19">SUM(F25,F35,F41,)</f>
        <v>15</v>
      </c>
      <c r="G23" s="74">
        <f t="shared" si="19"/>
        <v>15</v>
      </c>
      <c r="H23" s="74">
        <f t="shared" si="19"/>
        <v>15</v>
      </c>
      <c r="I23" s="74">
        <f t="shared" si="19"/>
        <v>15</v>
      </c>
      <c r="J23" s="74">
        <f t="shared" si="19"/>
        <v>15</v>
      </c>
      <c r="K23" s="74">
        <f t="shared" si="19"/>
        <v>15</v>
      </c>
      <c r="L23" s="74">
        <f t="shared" si="19"/>
        <v>15</v>
      </c>
      <c r="M23" s="74">
        <f t="shared" si="19"/>
        <v>15</v>
      </c>
      <c r="N23" s="74">
        <f t="shared" si="19"/>
        <v>15</v>
      </c>
      <c r="O23" s="74">
        <f t="shared" si="19"/>
        <v>15</v>
      </c>
      <c r="P23" s="74">
        <f t="shared" si="19"/>
        <v>15</v>
      </c>
      <c r="Q23" s="74">
        <f t="shared" si="19"/>
        <v>15</v>
      </c>
      <c r="R23" s="74">
        <f t="shared" si="19"/>
        <v>14.5</v>
      </c>
      <c r="S23" s="74">
        <f t="shared" si="19"/>
        <v>14.5</v>
      </c>
      <c r="T23" s="74">
        <f t="shared" si="19"/>
        <v>14.5</v>
      </c>
      <c r="U23" s="74">
        <f t="shared" si="19"/>
        <v>14.5</v>
      </c>
      <c r="V23" s="74">
        <v>0</v>
      </c>
      <c r="W23" s="74">
        <v>0</v>
      </c>
      <c r="X23" s="74">
        <f t="shared" si="17"/>
        <v>12</v>
      </c>
      <c r="Y23" s="74">
        <f t="shared" si="17"/>
        <v>12</v>
      </c>
      <c r="Z23" s="74">
        <f t="shared" si="17"/>
        <v>12</v>
      </c>
      <c r="AA23" s="74">
        <f t="shared" si="17"/>
        <v>12</v>
      </c>
      <c r="AB23" s="74">
        <f t="shared" si="17"/>
        <v>12</v>
      </c>
      <c r="AC23" s="74">
        <f t="shared" si="17"/>
        <v>12</v>
      </c>
      <c r="AD23" s="74">
        <f t="shared" si="17"/>
        <v>12</v>
      </c>
      <c r="AE23" s="74">
        <f t="shared" si="17"/>
        <v>12</v>
      </c>
      <c r="AF23" s="74">
        <f t="shared" si="17"/>
        <v>12</v>
      </c>
      <c r="AG23" s="74">
        <v>0</v>
      </c>
      <c r="AH23" s="74">
        <v>0</v>
      </c>
      <c r="AI23" s="74">
        <v>0</v>
      </c>
      <c r="AJ23" s="74">
        <v>0</v>
      </c>
      <c r="AK23" s="74" t="s">
        <v>96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59">
        <f t="shared" si="11"/>
        <v>361</v>
      </c>
    </row>
    <row r="24" spans="1:58" x14ac:dyDescent="0.2">
      <c r="A24" s="189"/>
      <c r="B24" s="191" t="s">
        <v>36</v>
      </c>
      <c r="C24" s="191" t="s">
        <v>88</v>
      </c>
      <c r="D24" s="75" t="s">
        <v>17</v>
      </c>
      <c r="E24" s="59">
        <f>E26+E28+E30</f>
        <v>14</v>
      </c>
      <c r="F24" s="59">
        <f t="shared" ref="F24:U24" si="20">F26+F28+F30</f>
        <v>14</v>
      </c>
      <c r="G24" s="59">
        <f t="shared" si="20"/>
        <v>14</v>
      </c>
      <c r="H24" s="59">
        <f t="shared" si="20"/>
        <v>14</v>
      </c>
      <c r="I24" s="59">
        <f t="shared" si="20"/>
        <v>14</v>
      </c>
      <c r="J24" s="59">
        <f t="shared" si="20"/>
        <v>14</v>
      </c>
      <c r="K24" s="59">
        <f t="shared" si="20"/>
        <v>14</v>
      </c>
      <c r="L24" s="59">
        <f t="shared" si="20"/>
        <v>14</v>
      </c>
      <c r="M24" s="59">
        <f t="shared" si="20"/>
        <v>14</v>
      </c>
      <c r="N24" s="59">
        <f t="shared" si="20"/>
        <v>14</v>
      </c>
      <c r="O24" s="59">
        <f t="shared" si="20"/>
        <v>14</v>
      </c>
      <c r="P24" s="59">
        <f t="shared" si="20"/>
        <v>14</v>
      </c>
      <c r="Q24" s="59">
        <f t="shared" si="20"/>
        <v>14</v>
      </c>
      <c r="R24" s="59">
        <f>R26+R28+R30</f>
        <v>13</v>
      </c>
      <c r="S24" s="59">
        <f t="shared" si="20"/>
        <v>13</v>
      </c>
      <c r="T24" s="59">
        <f t="shared" si="20"/>
        <v>13</v>
      </c>
      <c r="U24" s="59">
        <f t="shared" si="20"/>
        <v>13</v>
      </c>
      <c r="V24" s="59">
        <f>V26</f>
        <v>0</v>
      </c>
      <c r="W24" s="59">
        <f>W26</f>
        <v>0</v>
      </c>
      <c r="X24" s="59">
        <f>X26+X28+X30+X32</f>
        <v>8</v>
      </c>
      <c r="Y24" s="59">
        <f t="shared" ref="Y24:AF24" si="21">Y26+Y28+Y30+Y32</f>
        <v>8</v>
      </c>
      <c r="Z24" s="59">
        <f t="shared" si="21"/>
        <v>8</v>
      </c>
      <c r="AA24" s="59">
        <f t="shared" si="21"/>
        <v>8</v>
      </c>
      <c r="AB24" s="59">
        <f t="shared" si="21"/>
        <v>8</v>
      </c>
      <c r="AC24" s="59">
        <f t="shared" si="21"/>
        <v>8</v>
      </c>
      <c r="AD24" s="59">
        <f t="shared" si="21"/>
        <v>8</v>
      </c>
      <c r="AE24" s="59">
        <f t="shared" si="21"/>
        <v>8</v>
      </c>
      <c r="AF24" s="59">
        <f t="shared" si="21"/>
        <v>8</v>
      </c>
      <c r="AG24" s="59">
        <v>0</v>
      </c>
      <c r="AH24" s="59">
        <v>0</v>
      </c>
      <c r="AI24" s="59">
        <v>0</v>
      </c>
      <c r="AJ24" s="59">
        <v>0</v>
      </c>
      <c r="AK24" s="59" t="s">
        <v>96</v>
      </c>
      <c r="AL24" s="59">
        <f>AL26+AL28</f>
        <v>0</v>
      </c>
      <c r="AM24" s="59">
        <f t="shared" ref="AM24:AV24" si="22">AM26+AM28</f>
        <v>0</v>
      </c>
      <c r="AN24" s="59">
        <f t="shared" si="22"/>
        <v>0</v>
      </c>
      <c r="AO24" s="59">
        <f t="shared" si="22"/>
        <v>0</v>
      </c>
      <c r="AP24" s="59">
        <f t="shared" si="22"/>
        <v>0</v>
      </c>
      <c r="AQ24" s="59">
        <f t="shared" si="22"/>
        <v>0</v>
      </c>
      <c r="AR24" s="59">
        <f t="shared" si="22"/>
        <v>0</v>
      </c>
      <c r="AS24" s="59">
        <f t="shared" si="22"/>
        <v>0</v>
      </c>
      <c r="AT24" s="59">
        <f t="shared" si="22"/>
        <v>0</v>
      </c>
      <c r="AU24" s="59">
        <f t="shared" si="22"/>
        <v>0</v>
      </c>
      <c r="AV24" s="59">
        <f t="shared" si="22"/>
        <v>0</v>
      </c>
      <c r="AW24" s="132">
        <f t="shared" ref="AW24:BE24" si="23">SUM(AW26)</f>
        <v>0</v>
      </c>
      <c r="AX24" s="132">
        <f t="shared" si="23"/>
        <v>0</v>
      </c>
      <c r="AY24" s="132">
        <f t="shared" si="23"/>
        <v>0</v>
      </c>
      <c r="AZ24" s="132">
        <f t="shared" si="23"/>
        <v>0</v>
      </c>
      <c r="BA24" s="132">
        <f t="shared" si="23"/>
        <v>0</v>
      </c>
      <c r="BB24" s="132">
        <f t="shared" si="23"/>
        <v>0</v>
      </c>
      <c r="BC24" s="132">
        <f t="shared" si="23"/>
        <v>0</v>
      </c>
      <c r="BD24" s="132">
        <f t="shared" si="23"/>
        <v>0</v>
      </c>
      <c r="BE24" s="132">
        <f t="shared" si="23"/>
        <v>0</v>
      </c>
      <c r="BF24" s="59">
        <f t="shared" si="11"/>
        <v>306</v>
      </c>
    </row>
    <row r="25" spans="1:58" x14ac:dyDescent="0.2">
      <c r="A25" s="189"/>
      <c r="B25" s="191"/>
      <c r="C25" s="191"/>
      <c r="D25" s="75" t="s">
        <v>18</v>
      </c>
      <c r="E25" s="59">
        <f>SUM(E27,E29,E31)</f>
        <v>7</v>
      </c>
      <c r="F25" s="59">
        <f t="shared" ref="F25:U25" si="24">SUM(F27,F29,F31)</f>
        <v>7</v>
      </c>
      <c r="G25" s="59">
        <f t="shared" si="24"/>
        <v>7</v>
      </c>
      <c r="H25" s="59">
        <f t="shared" si="24"/>
        <v>7</v>
      </c>
      <c r="I25" s="59">
        <f t="shared" si="24"/>
        <v>7</v>
      </c>
      <c r="J25" s="59">
        <f t="shared" si="24"/>
        <v>7</v>
      </c>
      <c r="K25" s="59">
        <f t="shared" si="24"/>
        <v>7</v>
      </c>
      <c r="L25" s="59">
        <f t="shared" si="24"/>
        <v>7</v>
      </c>
      <c r="M25" s="59">
        <f t="shared" si="24"/>
        <v>7</v>
      </c>
      <c r="N25" s="59">
        <f t="shared" si="24"/>
        <v>7</v>
      </c>
      <c r="O25" s="59">
        <f t="shared" si="24"/>
        <v>7</v>
      </c>
      <c r="P25" s="59">
        <f t="shared" si="24"/>
        <v>7</v>
      </c>
      <c r="Q25" s="59">
        <f t="shared" si="24"/>
        <v>7</v>
      </c>
      <c r="R25" s="59">
        <f>SUM(R27,R29,R31)</f>
        <v>6.5</v>
      </c>
      <c r="S25" s="59">
        <f t="shared" si="24"/>
        <v>6.5</v>
      </c>
      <c r="T25" s="59">
        <f t="shared" si="24"/>
        <v>6.5</v>
      </c>
      <c r="U25" s="59">
        <f t="shared" si="24"/>
        <v>6.5</v>
      </c>
      <c r="V25" s="59">
        <f>SUM(V27)</f>
        <v>0</v>
      </c>
      <c r="W25" s="59">
        <f>SUM(W27)</f>
        <v>0</v>
      </c>
      <c r="X25" s="59">
        <f>SUM(X27,X29,X31,X33)</f>
        <v>4</v>
      </c>
      <c r="Y25" s="59">
        <f t="shared" ref="Y25:AF25" si="25">SUM(Y27,Y29,Y31,Y33)</f>
        <v>4</v>
      </c>
      <c r="Z25" s="59">
        <f t="shared" si="25"/>
        <v>4</v>
      </c>
      <c r="AA25" s="59">
        <f t="shared" si="25"/>
        <v>4</v>
      </c>
      <c r="AB25" s="59">
        <f t="shared" si="25"/>
        <v>4</v>
      </c>
      <c r="AC25" s="59">
        <f t="shared" si="25"/>
        <v>4</v>
      </c>
      <c r="AD25" s="59">
        <f t="shared" si="25"/>
        <v>4</v>
      </c>
      <c r="AE25" s="59">
        <f t="shared" si="25"/>
        <v>4</v>
      </c>
      <c r="AF25" s="59">
        <f t="shared" si="25"/>
        <v>4</v>
      </c>
      <c r="AG25" s="59">
        <f>SUM(AG27,AG29)</f>
        <v>0</v>
      </c>
      <c r="AH25" s="59">
        <f>SUM(AH27,AH29)</f>
        <v>0</v>
      </c>
      <c r="AI25" s="59">
        <f>SUM(AI27,AI29)</f>
        <v>0</v>
      </c>
      <c r="AJ25" s="59">
        <f>SUM(AJ27,AJ29)</f>
        <v>0</v>
      </c>
      <c r="AK25" s="59" t="s">
        <v>96</v>
      </c>
      <c r="AL25" s="59">
        <f>SUM(AL27,AL29)</f>
        <v>0</v>
      </c>
      <c r="AM25" s="59">
        <f t="shared" ref="AM25:AV25" si="26">SUM(AM27,AM29)</f>
        <v>0</v>
      </c>
      <c r="AN25" s="59">
        <f t="shared" si="26"/>
        <v>0</v>
      </c>
      <c r="AO25" s="59">
        <f t="shared" si="26"/>
        <v>0</v>
      </c>
      <c r="AP25" s="59">
        <f t="shared" si="26"/>
        <v>0</v>
      </c>
      <c r="AQ25" s="59">
        <f t="shared" si="26"/>
        <v>0</v>
      </c>
      <c r="AR25" s="59">
        <f t="shared" si="26"/>
        <v>0</v>
      </c>
      <c r="AS25" s="59">
        <f t="shared" si="26"/>
        <v>0</v>
      </c>
      <c r="AT25" s="59">
        <f t="shared" si="26"/>
        <v>0</v>
      </c>
      <c r="AU25" s="59">
        <f t="shared" si="26"/>
        <v>0</v>
      </c>
      <c r="AV25" s="59">
        <f t="shared" si="26"/>
        <v>0</v>
      </c>
      <c r="AW25" s="132">
        <f t="shared" ref="AW25:BE25" si="27">SUM(AW27)</f>
        <v>0</v>
      </c>
      <c r="AX25" s="132">
        <f t="shared" si="27"/>
        <v>0</v>
      </c>
      <c r="AY25" s="132">
        <f t="shared" si="27"/>
        <v>0</v>
      </c>
      <c r="AZ25" s="132">
        <f t="shared" si="27"/>
        <v>0</v>
      </c>
      <c r="BA25" s="132">
        <f t="shared" si="27"/>
        <v>0</v>
      </c>
      <c r="BB25" s="132">
        <f t="shared" si="27"/>
        <v>0</v>
      </c>
      <c r="BC25" s="132">
        <f t="shared" si="27"/>
        <v>0</v>
      </c>
      <c r="BD25" s="132">
        <f t="shared" si="27"/>
        <v>0</v>
      </c>
      <c r="BE25" s="132">
        <f t="shared" si="27"/>
        <v>0</v>
      </c>
      <c r="BF25" s="59">
        <f t="shared" si="11"/>
        <v>153</v>
      </c>
    </row>
    <row r="26" spans="1:58" x14ac:dyDescent="0.2">
      <c r="A26" s="189"/>
      <c r="B26" s="192" t="s">
        <v>73</v>
      </c>
      <c r="C26" s="192" t="s">
        <v>176</v>
      </c>
      <c r="D26" s="39" t="s">
        <v>17</v>
      </c>
      <c r="E26" s="33">
        <v>5</v>
      </c>
      <c r="F26" s="33">
        <v>5</v>
      </c>
      <c r="G26" s="33">
        <v>5</v>
      </c>
      <c r="H26" s="33">
        <v>5</v>
      </c>
      <c r="I26" s="33">
        <v>5</v>
      </c>
      <c r="J26" s="33">
        <v>5</v>
      </c>
      <c r="K26" s="33">
        <v>5</v>
      </c>
      <c r="L26" s="33">
        <v>5</v>
      </c>
      <c r="M26" s="33">
        <v>5</v>
      </c>
      <c r="N26" s="33">
        <v>5</v>
      </c>
      <c r="O26" s="33">
        <v>5</v>
      </c>
      <c r="P26" s="33">
        <v>5</v>
      </c>
      <c r="Q26" s="33">
        <v>5</v>
      </c>
      <c r="R26" s="33">
        <v>5</v>
      </c>
      <c r="S26" s="33">
        <v>5</v>
      </c>
      <c r="T26" s="33">
        <v>5</v>
      </c>
      <c r="U26" s="33">
        <v>5</v>
      </c>
      <c r="V26" s="12">
        <v>0</v>
      </c>
      <c r="W26" s="12"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111" t="s">
        <v>97</v>
      </c>
      <c r="AH26" s="111" t="s">
        <v>97</v>
      </c>
      <c r="AI26" s="111" t="s">
        <v>97</v>
      </c>
      <c r="AJ26" s="111" t="s">
        <v>97</v>
      </c>
      <c r="AK26" s="109" t="s">
        <v>96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0">
        <f t="shared" si="11"/>
        <v>85</v>
      </c>
    </row>
    <row r="27" spans="1:58" x14ac:dyDescent="0.2">
      <c r="A27" s="189"/>
      <c r="B27" s="192"/>
      <c r="C27" s="192"/>
      <c r="D27" s="39" t="s">
        <v>18</v>
      </c>
      <c r="E27" s="33">
        <v>2.5</v>
      </c>
      <c r="F27" s="33">
        <v>2.5</v>
      </c>
      <c r="G27" s="33">
        <v>2.5</v>
      </c>
      <c r="H27" s="33">
        <v>2.5</v>
      </c>
      <c r="I27" s="33">
        <v>2.5</v>
      </c>
      <c r="J27" s="33">
        <v>2.5</v>
      </c>
      <c r="K27" s="33">
        <v>2.5</v>
      </c>
      <c r="L27" s="33">
        <v>2.5</v>
      </c>
      <c r="M27" s="33">
        <v>2.5</v>
      </c>
      <c r="N27" s="33">
        <v>2.5</v>
      </c>
      <c r="O27" s="33">
        <v>2.5</v>
      </c>
      <c r="P27" s="33">
        <v>2.5</v>
      </c>
      <c r="Q27" s="33">
        <v>2.5</v>
      </c>
      <c r="R27" s="33">
        <v>2.5</v>
      </c>
      <c r="S27" s="33">
        <v>2.5</v>
      </c>
      <c r="T27" s="33">
        <v>2.5</v>
      </c>
      <c r="U27" s="33">
        <v>2.5</v>
      </c>
      <c r="V27" s="12">
        <v>0</v>
      </c>
      <c r="W27" s="12"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111" t="s">
        <v>97</v>
      </c>
      <c r="AH27" s="111" t="s">
        <v>97</v>
      </c>
      <c r="AI27" s="111" t="s">
        <v>97</v>
      </c>
      <c r="AJ27" s="111" t="s">
        <v>97</v>
      </c>
      <c r="AK27" s="109" t="s">
        <v>96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0">
        <f t="shared" si="11"/>
        <v>42.5</v>
      </c>
    </row>
    <row r="28" spans="1:58" x14ac:dyDescent="0.2">
      <c r="A28" s="189"/>
      <c r="B28" s="192" t="s">
        <v>178</v>
      </c>
      <c r="C28" s="186" t="s">
        <v>179</v>
      </c>
      <c r="D28" s="39" t="s">
        <v>17</v>
      </c>
      <c r="E28" s="120">
        <v>4</v>
      </c>
      <c r="F28" s="120">
        <v>4</v>
      </c>
      <c r="G28" s="120">
        <v>4</v>
      </c>
      <c r="H28" s="120">
        <v>4</v>
      </c>
      <c r="I28" s="120">
        <v>4</v>
      </c>
      <c r="J28" s="120">
        <v>4</v>
      </c>
      <c r="K28" s="120">
        <v>4</v>
      </c>
      <c r="L28" s="120">
        <v>4</v>
      </c>
      <c r="M28" s="120">
        <v>4</v>
      </c>
      <c r="N28" s="120">
        <v>4</v>
      </c>
      <c r="O28" s="120">
        <v>4</v>
      </c>
      <c r="P28" s="120">
        <v>4</v>
      </c>
      <c r="Q28" s="120">
        <v>4</v>
      </c>
      <c r="R28" s="120">
        <v>4</v>
      </c>
      <c r="S28" s="120">
        <v>4</v>
      </c>
      <c r="T28" s="120">
        <v>4</v>
      </c>
      <c r="U28" s="120">
        <v>4</v>
      </c>
      <c r="V28" s="12">
        <v>0</v>
      </c>
      <c r="W28" s="12"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111" t="s">
        <v>97</v>
      </c>
      <c r="AH28" s="111" t="s">
        <v>97</v>
      </c>
      <c r="AI28" s="111" t="s">
        <v>97</v>
      </c>
      <c r="AJ28" s="111" t="s">
        <v>97</v>
      </c>
      <c r="AK28" s="109" t="s">
        <v>96</v>
      </c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0">
        <f t="shared" si="11"/>
        <v>68</v>
      </c>
    </row>
    <row r="29" spans="1:58" x14ac:dyDescent="0.2">
      <c r="A29" s="189"/>
      <c r="B29" s="192"/>
      <c r="C29" s="187"/>
      <c r="D29" s="39" t="s">
        <v>18</v>
      </c>
      <c r="E29" s="120">
        <v>2</v>
      </c>
      <c r="F29" s="120">
        <v>2</v>
      </c>
      <c r="G29" s="120">
        <v>2</v>
      </c>
      <c r="H29" s="120">
        <v>2</v>
      </c>
      <c r="I29" s="120">
        <v>2</v>
      </c>
      <c r="J29" s="120">
        <v>2</v>
      </c>
      <c r="K29" s="120">
        <v>2</v>
      </c>
      <c r="L29" s="120">
        <v>2</v>
      </c>
      <c r="M29" s="120">
        <v>2</v>
      </c>
      <c r="N29" s="120">
        <v>2</v>
      </c>
      <c r="O29" s="136">
        <v>2</v>
      </c>
      <c r="P29" s="136">
        <v>2</v>
      </c>
      <c r="Q29" s="136">
        <v>2</v>
      </c>
      <c r="R29" s="136">
        <v>2</v>
      </c>
      <c r="S29" s="136">
        <v>2</v>
      </c>
      <c r="T29" s="136">
        <v>2</v>
      </c>
      <c r="U29" s="136">
        <v>2</v>
      </c>
      <c r="V29" s="12">
        <v>0</v>
      </c>
      <c r="W29" s="12"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111" t="s">
        <v>97</v>
      </c>
      <c r="AH29" s="111" t="s">
        <v>97</v>
      </c>
      <c r="AI29" s="111" t="s">
        <v>97</v>
      </c>
      <c r="AJ29" s="111" t="s">
        <v>97</v>
      </c>
      <c r="AK29" s="109" t="s">
        <v>96</v>
      </c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0">
        <f t="shared" si="11"/>
        <v>34</v>
      </c>
    </row>
    <row r="30" spans="1:58" x14ac:dyDescent="0.2">
      <c r="A30" s="189"/>
      <c r="B30" s="192" t="s">
        <v>180</v>
      </c>
      <c r="C30" s="186" t="s">
        <v>177</v>
      </c>
      <c r="D30" s="39" t="s">
        <v>17</v>
      </c>
      <c r="E30" s="33">
        <v>5</v>
      </c>
      <c r="F30" s="33">
        <v>5</v>
      </c>
      <c r="G30" s="33">
        <v>5</v>
      </c>
      <c r="H30" s="33">
        <v>5</v>
      </c>
      <c r="I30" s="33">
        <v>5</v>
      </c>
      <c r="J30" s="33">
        <v>5</v>
      </c>
      <c r="K30" s="33">
        <v>5</v>
      </c>
      <c r="L30" s="33">
        <v>5</v>
      </c>
      <c r="M30" s="33">
        <v>5</v>
      </c>
      <c r="N30" s="33">
        <v>5</v>
      </c>
      <c r="O30" s="33">
        <v>5</v>
      </c>
      <c r="P30" s="33">
        <v>5</v>
      </c>
      <c r="Q30" s="33">
        <v>5</v>
      </c>
      <c r="R30" s="33">
        <v>4</v>
      </c>
      <c r="S30" s="33">
        <v>4</v>
      </c>
      <c r="T30" s="33">
        <v>4</v>
      </c>
      <c r="U30" s="33">
        <v>4</v>
      </c>
      <c r="V30" s="12">
        <v>0</v>
      </c>
      <c r="W30" s="12">
        <v>0</v>
      </c>
      <c r="X30" s="33">
        <v>4</v>
      </c>
      <c r="Y30" s="33">
        <v>4</v>
      </c>
      <c r="Z30" s="33">
        <v>4</v>
      </c>
      <c r="AA30" s="33">
        <v>4</v>
      </c>
      <c r="AB30" s="33">
        <v>4</v>
      </c>
      <c r="AC30" s="33">
        <v>4</v>
      </c>
      <c r="AD30" s="33">
        <v>4</v>
      </c>
      <c r="AE30" s="33">
        <v>4</v>
      </c>
      <c r="AF30" s="33">
        <v>4</v>
      </c>
      <c r="AG30" s="111" t="s">
        <v>97</v>
      </c>
      <c r="AH30" s="111" t="s">
        <v>97</v>
      </c>
      <c r="AI30" s="111" t="s">
        <v>97</v>
      </c>
      <c r="AJ30" s="111" t="s">
        <v>97</v>
      </c>
      <c r="AK30" s="109" t="s">
        <v>96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78"/>
      <c r="AX30" s="78"/>
      <c r="AY30" s="78"/>
      <c r="AZ30" s="78"/>
      <c r="BA30" s="78"/>
      <c r="BB30" s="78"/>
      <c r="BC30" s="78"/>
      <c r="BD30" s="78"/>
      <c r="BE30" s="78"/>
      <c r="BF30" s="30">
        <f t="shared" si="11"/>
        <v>117</v>
      </c>
    </row>
    <row r="31" spans="1:58" x14ac:dyDescent="0.2">
      <c r="A31" s="189"/>
      <c r="B31" s="192"/>
      <c r="C31" s="187"/>
      <c r="D31" s="39" t="s">
        <v>18</v>
      </c>
      <c r="E31" s="33">
        <v>2.5</v>
      </c>
      <c r="F31" s="33">
        <v>2.5</v>
      </c>
      <c r="G31" s="33">
        <v>2.5</v>
      </c>
      <c r="H31" s="33">
        <v>2.5</v>
      </c>
      <c r="I31" s="33">
        <v>2.5</v>
      </c>
      <c r="J31" s="33">
        <v>2.5</v>
      </c>
      <c r="K31" s="33">
        <v>2.5</v>
      </c>
      <c r="L31" s="33">
        <v>2.5</v>
      </c>
      <c r="M31" s="33">
        <v>2.5</v>
      </c>
      <c r="N31" s="33">
        <v>2.5</v>
      </c>
      <c r="O31" s="33">
        <v>2.5</v>
      </c>
      <c r="P31" s="33">
        <v>2.5</v>
      </c>
      <c r="Q31" s="33">
        <v>2.5</v>
      </c>
      <c r="R31" s="33">
        <v>2</v>
      </c>
      <c r="S31" s="33">
        <v>2</v>
      </c>
      <c r="T31" s="33">
        <v>2</v>
      </c>
      <c r="U31" s="33">
        <v>2</v>
      </c>
      <c r="V31" s="12">
        <v>0</v>
      </c>
      <c r="W31" s="12">
        <v>0</v>
      </c>
      <c r="X31" s="33">
        <v>2</v>
      </c>
      <c r="Y31" s="33">
        <v>2</v>
      </c>
      <c r="Z31" s="33">
        <v>2</v>
      </c>
      <c r="AA31" s="33">
        <v>2</v>
      </c>
      <c r="AB31" s="33">
        <v>2</v>
      </c>
      <c r="AC31" s="33">
        <v>2</v>
      </c>
      <c r="AD31" s="33">
        <v>2</v>
      </c>
      <c r="AE31" s="33">
        <v>2</v>
      </c>
      <c r="AF31" s="33">
        <v>2</v>
      </c>
      <c r="AG31" s="111" t="s">
        <v>97</v>
      </c>
      <c r="AH31" s="111" t="s">
        <v>97</v>
      </c>
      <c r="AI31" s="111" t="s">
        <v>97</v>
      </c>
      <c r="AJ31" s="111" t="s">
        <v>97</v>
      </c>
      <c r="AK31" s="109" t="s">
        <v>96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78"/>
      <c r="AX31" s="78"/>
      <c r="AY31" s="78"/>
      <c r="AZ31" s="78"/>
      <c r="BA31" s="78"/>
      <c r="BB31" s="78"/>
      <c r="BC31" s="78"/>
      <c r="BD31" s="78"/>
      <c r="BE31" s="78"/>
      <c r="BF31" s="30">
        <f t="shared" si="11"/>
        <v>58.5</v>
      </c>
    </row>
    <row r="32" spans="1:58" x14ac:dyDescent="0.2">
      <c r="A32" s="189"/>
      <c r="B32" s="192" t="s">
        <v>181</v>
      </c>
      <c r="C32" s="186" t="s">
        <v>182</v>
      </c>
      <c r="D32" s="39" t="s">
        <v>17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36"/>
      <c r="P32" s="36"/>
      <c r="Q32" s="36"/>
      <c r="R32" s="36"/>
      <c r="S32" s="36"/>
      <c r="T32" s="36"/>
      <c r="U32" s="36"/>
      <c r="V32" s="12">
        <v>0</v>
      </c>
      <c r="W32" s="12">
        <v>0</v>
      </c>
      <c r="X32" s="33">
        <v>4</v>
      </c>
      <c r="Y32" s="33">
        <v>4</v>
      </c>
      <c r="Z32" s="33">
        <v>4</v>
      </c>
      <c r="AA32" s="33">
        <v>4</v>
      </c>
      <c r="AB32" s="33">
        <v>4</v>
      </c>
      <c r="AC32" s="33">
        <v>4</v>
      </c>
      <c r="AD32" s="33">
        <v>4</v>
      </c>
      <c r="AE32" s="33">
        <v>4</v>
      </c>
      <c r="AF32" s="33">
        <v>4</v>
      </c>
      <c r="AG32" s="111" t="s">
        <v>97</v>
      </c>
      <c r="AH32" s="111" t="s">
        <v>97</v>
      </c>
      <c r="AI32" s="111" t="s">
        <v>97</v>
      </c>
      <c r="AJ32" s="111" t="s">
        <v>97</v>
      </c>
      <c r="AK32" s="109" t="s">
        <v>96</v>
      </c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78"/>
      <c r="AX32" s="78"/>
      <c r="AY32" s="78"/>
      <c r="AZ32" s="78"/>
      <c r="BA32" s="78"/>
      <c r="BB32" s="78"/>
      <c r="BC32" s="78"/>
      <c r="BD32" s="78"/>
      <c r="BE32" s="78"/>
      <c r="BF32" s="30">
        <f t="shared" si="11"/>
        <v>36</v>
      </c>
    </row>
    <row r="33" spans="1:58" x14ac:dyDescent="0.2">
      <c r="A33" s="189"/>
      <c r="B33" s="192"/>
      <c r="C33" s="187"/>
      <c r="D33" s="39" t="s">
        <v>18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2">
        <v>0</v>
      </c>
      <c r="W33" s="12">
        <v>0</v>
      </c>
      <c r="X33" s="33">
        <v>2</v>
      </c>
      <c r="Y33" s="33">
        <v>2</v>
      </c>
      <c r="Z33" s="33">
        <v>2</v>
      </c>
      <c r="AA33" s="33">
        <v>2</v>
      </c>
      <c r="AB33" s="33">
        <v>2</v>
      </c>
      <c r="AC33" s="33">
        <v>2</v>
      </c>
      <c r="AD33" s="33">
        <v>2</v>
      </c>
      <c r="AE33" s="33">
        <v>2</v>
      </c>
      <c r="AF33" s="33">
        <v>2</v>
      </c>
      <c r="AG33" s="111" t="s">
        <v>97</v>
      </c>
      <c r="AH33" s="111" t="s">
        <v>97</v>
      </c>
      <c r="AI33" s="111" t="s">
        <v>97</v>
      </c>
      <c r="AJ33" s="111" t="s">
        <v>97</v>
      </c>
      <c r="AK33" s="109" t="s">
        <v>96</v>
      </c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78"/>
      <c r="AX33" s="78"/>
      <c r="AY33" s="78"/>
      <c r="AZ33" s="78"/>
      <c r="BA33" s="78"/>
      <c r="BB33" s="78"/>
      <c r="BC33" s="78"/>
      <c r="BD33" s="78"/>
      <c r="BE33" s="78"/>
      <c r="BF33" s="30">
        <f t="shared" si="11"/>
        <v>18</v>
      </c>
    </row>
    <row r="34" spans="1:58" x14ac:dyDescent="0.2">
      <c r="A34" s="189"/>
      <c r="B34" s="191" t="s">
        <v>183</v>
      </c>
      <c r="C34" s="207" t="s">
        <v>184</v>
      </c>
      <c r="D34" s="75" t="s">
        <v>17</v>
      </c>
      <c r="E34" s="59">
        <f>E36</f>
        <v>9</v>
      </c>
      <c r="F34" s="59">
        <f t="shared" ref="F34:L35" si="28">F36</f>
        <v>9</v>
      </c>
      <c r="G34" s="59">
        <f t="shared" si="28"/>
        <v>9</v>
      </c>
      <c r="H34" s="59">
        <f t="shared" si="28"/>
        <v>9</v>
      </c>
      <c r="I34" s="59">
        <f t="shared" si="28"/>
        <v>9</v>
      </c>
      <c r="J34" s="59">
        <f t="shared" si="28"/>
        <v>9</v>
      </c>
      <c r="K34" s="59">
        <f t="shared" si="28"/>
        <v>9</v>
      </c>
      <c r="L34" s="59">
        <f t="shared" si="28"/>
        <v>9</v>
      </c>
      <c r="M34" s="59">
        <f t="shared" ref="M34:U34" si="29">M36</f>
        <v>9</v>
      </c>
      <c r="N34" s="59">
        <f t="shared" si="29"/>
        <v>9</v>
      </c>
      <c r="O34" s="59">
        <f t="shared" si="29"/>
        <v>9</v>
      </c>
      <c r="P34" s="59">
        <f t="shared" si="29"/>
        <v>9</v>
      </c>
      <c r="Q34" s="59">
        <f t="shared" si="29"/>
        <v>9</v>
      </c>
      <c r="R34" s="59">
        <f t="shared" si="29"/>
        <v>9</v>
      </c>
      <c r="S34" s="59">
        <f t="shared" si="29"/>
        <v>9</v>
      </c>
      <c r="T34" s="59">
        <f t="shared" si="29"/>
        <v>9</v>
      </c>
      <c r="U34" s="59">
        <f t="shared" si="29"/>
        <v>9</v>
      </c>
      <c r="V34" s="59">
        <v>0</v>
      </c>
      <c r="W34" s="59">
        <v>0</v>
      </c>
      <c r="X34" s="59">
        <f t="shared" ref="X34:AN35" si="30">X36</f>
        <v>8</v>
      </c>
      <c r="Y34" s="59">
        <f t="shared" si="30"/>
        <v>8</v>
      </c>
      <c r="Z34" s="59">
        <f t="shared" si="30"/>
        <v>8</v>
      </c>
      <c r="AA34" s="59">
        <f t="shared" si="30"/>
        <v>8</v>
      </c>
      <c r="AB34" s="59">
        <f t="shared" si="30"/>
        <v>8</v>
      </c>
      <c r="AC34" s="59">
        <f t="shared" si="30"/>
        <v>8</v>
      </c>
      <c r="AD34" s="59">
        <f t="shared" si="30"/>
        <v>8</v>
      </c>
      <c r="AE34" s="59">
        <f t="shared" si="30"/>
        <v>8</v>
      </c>
      <c r="AF34" s="59">
        <f t="shared" si="30"/>
        <v>8</v>
      </c>
      <c r="AG34" s="59">
        <f>AG38</f>
        <v>36</v>
      </c>
      <c r="AH34" s="59">
        <f>AH39</f>
        <v>36</v>
      </c>
      <c r="AI34" s="59" t="str">
        <f>AI39</f>
        <v>п</v>
      </c>
      <c r="AJ34" s="59" t="str">
        <f>AJ39</f>
        <v>п</v>
      </c>
      <c r="AK34" s="59" t="str">
        <f t="shared" si="30"/>
        <v>с</v>
      </c>
      <c r="AL34" s="59">
        <f t="shared" si="30"/>
        <v>0</v>
      </c>
      <c r="AM34" s="59">
        <f t="shared" si="30"/>
        <v>0</v>
      </c>
      <c r="AN34" s="59">
        <f t="shared" si="30"/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114">
        <f t="shared" ref="AW34:BE34" si="31">SUM(AW36)</f>
        <v>0</v>
      </c>
      <c r="AX34" s="114">
        <f t="shared" si="31"/>
        <v>0</v>
      </c>
      <c r="AY34" s="114">
        <f t="shared" si="31"/>
        <v>0</v>
      </c>
      <c r="AZ34" s="114">
        <f t="shared" si="31"/>
        <v>0</v>
      </c>
      <c r="BA34" s="114">
        <f t="shared" si="31"/>
        <v>0</v>
      </c>
      <c r="BB34" s="114">
        <f t="shared" si="31"/>
        <v>0</v>
      </c>
      <c r="BC34" s="114">
        <f t="shared" si="31"/>
        <v>0</v>
      </c>
      <c r="BD34" s="114">
        <f t="shared" si="31"/>
        <v>0</v>
      </c>
      <c r="BE34" s="114">
        <f t="shared" si="31"/>
        <v>0</v>
      </c>
      <c r="BF34" s="9">
        <f t="shared" si="11"/>
        <v>297</v>
      </c>
    </row>
    <row r="35" spans="1:58" ht="27" customHeight="1" x14ac:dyDescent="0.2">
      <c r="A35" s="189"/>
      <c r="B35" s="191"/>
      <c r="C35" s="207"/>
      <c r="D35" s="75" t="s">
        <v>18</v>
      </c>
      <c r="E35" s="59">
        <f>E37</f>
        <v>4.5</v>
      </c>
      <c r="F35" s="59">
        <f t="shared" si="28"/>
        <v>4.5</v>
      </c>
      <c r="G35" s="59">
        <f t="shared" si="28"/>
        <v>4.5</v>
      </c>
      <c r="H35" s="59">
        <f t="shared" si="28"/>
        <v>4.5</v>
      </c>
      <c r="I35" s="59">
        <f t="shared" si="28"/>
        <v>4.5</v>
      </c>
      <c r="J35" s="59">
        <f t="shared" si="28"/>
        <v>4.5</v>
      </c>
      <c r="K35" s="59">
        <f t="shared" si="28"/>
        <v>4.5</v>
      </c>
      <c r="L35" s="59">
        <f t="shared" si="28"/>
        <v>4.5</v>
      </c>
      <c r="M35" s="59">
        <f t="shared" ref="M35:U35" si="32">M37</f>
        <v>4.5</v>
      </c>
      <c r="N35" s="59">
        <f t="shared" si="32"/>
        <v>4.5</v>
      </c>
      <c r="O35" s="59">
        <f t="shared" si="32"/>
        <v>4.5</v>
      </c>
      <c r="P35" s="59">
        <f t="shared" si="32"/>
        <v>4.5</v>
      </c>
      <c r="Q35" s="59">
        <f t="shared" si="32"/>
        <v>4.5</v>
      </c>
      <c r="R35" s="59">
        <f t="shared" si="32"/>
        <v>4.5</v>
      </c>
      <c r="S35" s="59">
        <f t="shared" si="32"/>
        <v>4.5</v>
      </c>
      <c r="T35" s="59">
        <f t="shared" si="32"/>
        <v>4.5</v>
      </c>
      <c r="U35" s="59">
        <f t="shared" si="32"/>
        <v>4.5</v>
      </c>
      <c r="V35" s="59">
        <v>0</v>
      </c>
      <c r="W35" s="59">
        <v>0</v>
      </c>
      <c r="X35" s="59">
        <f t="shared" si="30"/>
        <v>4</v>
      </c>
      <c r="Y35" s="59">
        <f t="shared" si="30"/>
        <v>4</v>
      </c>
      <c r="Z35" s="59">
        <f t="shared" si="30"/>
        <v>4</v>
      </c>
      <c r="AA35" s="59">
        <f t="shared" si="30"/>
        <v>4</v>
      </c>
      <c r="AB35" s="59">
        <f t="shared" si="30"/>
        <v>4</v>
      </c>
      <c r="AC35" s="59">
        <f t="shared" si="30"/>
        <v>4</v>
      </c>
      <c r="AD35" s="59">
        <f t="shared" si="30"/>
        <v>4</v>
      </c>
      <c r="AE35" s="59">
        <f t="shared" si="30"/>
        <v>4</v>
      </c>
      <c r="AF35" s="59">
        <f t="shared" si="30"/>
        <v>4</v>
      </c>
      <c r="AG35" s="59" t="str">
        <f t="shared" si="30"/>
        <v>п</v>
      </c>
      <c r="AH35" s="59" t="str">
        <f t="shared" si="30"/>
        <v>п</v>
      </c>
      <c r="AI35" s="59" t="str">
        <f t="shared" si="30"/>
        <v>п</v>
      </c>
      <c r="AJ35" s="59" t="str">
        <f t="shared" si="30"/>
        <v>п</v>
      </c>
      <c r="AK35" s="59" t="str">
        <f t="shared" si="30"/>
        <v>с</v>
      </c>
      <c r="AL35" s="59">
        <f t="shared" si="30"/>
        <v>0</v>
      </c>
      <c r="AM35" s="59">
        <f t="shared" si="30"/>
        <v>0</v>
      </c>
      <c r="AN35" s="59">
        <f t="shared" si="30"/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114">
        <f t="shared" ref="AW35:BE35" si="33">SUM(AW37)</f>
        <v>0</v>
      </c>
      <c r="AX35" s="114">
        <f t="shared" si="33"/>
        <v>0</v>
      </c>
      <c r="AY35" s="114">
        <f t="shared" si="33"/>
        <v>0</v>
      </c>
      <c r="AZ35" s="114">
        <f t="shared" si="33"/>
        <v>0</v>
      </c>
      <c r="BA35" s="114">
        <f t="shared" si="33"/>
        <v>0</v>
      </c>
      <c r="BB35" s="114">
        <f t="shared" si="33"/>
        <v>0</v>
      </c>
      <c r="BC35" s="114">
        <f t="shared" si="33"/>
        <v>0</v>
      </c>
      <c r="BD35" s="114">
        <f t="shared" si="33"/>
        <v>0</v>
      </c>
      <c r="BE35" s="114">
        <f t="shared" si="33"/>
        <v>0</v>
      </c>
      <c r="BF35" s="9">
        <f t="shared" si="11"/>
        <v>112.5</v>
      </c>
    </row>
    <row r="36" spans="1:58" x14ac:dyDescent="0.2">
      <c r="A36" s="189"/>
      <c r="B36" s="192" t="s">
        <v>185</v>
      </c>
      <c r="C36" s="147" t="s">
        <v>186</v>
      </c>
      <c r="D36" s="39" t="s">
        <v>17</v>
      </c>
      <c r="E36" s="33">
        <v>9</v>
      </c>
      <c r="F36" s="33">
        <v>9</v>
      </c>
      <c r="G36" s="33">
        <v>9</v>
      </c>
      <c r="H36" s="33">
        <v>9</v>
      </c>
      <c r="I36" s="33">
        <v>9</v>
      </c>
      <c r="J36" s="33">
        <v>9</v>
      </c>
      <c r="K36" s="33">
        <v>9</v>
      </c>
      <c r="L36" s="33">
        <v>9</v>
      </c>
      <c r="M36" s="33">
        <v>9</v>
      </c>
      <c r="N36" s="33">
        <v>9</v>
      </c>
      <c r="O36" s="33">
        <v>9</v>
      </c>
      <c r="P36" s="33">
        <v>9</v>
      </c>
      <c r="Q36" s="33">
        <v>9</v>
      </c>
      <c r="R36" s="33">
        <v>9</v>
      </c>
      <c r="S36" s="33">
        <v>9</v>
      </c>
      <c r="T36" s="33">
        <v>9</v>
      </c>
      <c r="U36" s="33">
        <v>9</v>
      </c>
      <c r="V36" s="66">
        <v>0</v>
      </c>
      <c r="W36" s="66">
        <v>0</v>
      </c>
      <c r="X36" s="31">
        <v>8</v>
      </c>
      <c r="Y36" s="31">
        <v>8</v>
      </c>
      <c r="Z36" s="31">
        <v>8</v>
      </c>
      <c r="AA36" s="31">
        <v>8</v>
      </c>
      <c r="AB36" s="31">
        <v>8</v>
      </c>
      <c r="AC36" s="31">
        <v>8</v>
      </c>
      <c r="AD36" s="31">
        <v>8</v>
      </c>
      <c r="AE36" s="31">
        <v>8</v>
      </c>
      <c r="AF36" s="31">
        <v>8</v>
      </c>
      <c r="AG36" s="111" t="s">
        <v>97</v>
      </c>
      <c r="AH36" s="111" t="s">
        <v>97</v>
      </c>
      <c r="AI36" s="111" t="s">
        <v>97</v>
      </c>
      <c r="AJ36" s="111" t="s">
        <v>97</v>
      </c>
      <c r="AK36" s="109" t="s">
        <v>96</v>
      </c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0">
        <f t="shared" si="11"/>
        <v>225</v>
      </c>
    </row>
    <row r="37" spans="1:58" x14ac:dyDescent="0.2">
      <c r="A37" s="189"/>
      <c r="B37" s="192"/>
      <c r="C37" s="147"/>
      <c r="D37" s="39" t="s">
        <v>18</v>
      </c>
      <c r="E37" s="33">
        <v>4.5</v>
      </c>
      <c r="F37" s="33">
        <v>4.5</v>
      </c>
      <c r="G37" s="33">
        <v>4.5</v>
      </c>
      <c r="H37" s="33">
        <v>4.5</v>
      </c>
      <c r="I37" s="33">
        <v>4.5</v>
      </c>
      <c r="J37" s="33">
        <v>4.5</v>
      </c>
      <c r="K37" s="33">
        <v>4.5</v>
      </c>
      <c r="L37" s="33">
        <v>4.5</v>
      </c>
      <c r="M37" s="33">
        <v>4.5</v>
      </c>
      <c r="N37" s="33">
        <v>4.5</v>
      </c>
      <c r="O37" s="33">
        <v>4.5</v>
      </c>
      <c r="P37" s="33">
        <v>4.5</v>
      </c>
      <c r="Q37" s="33">
        <v>4.5</v>
      </c>
      <c r="R37" s="33">
        <v>4.5</v>
      </c>
      <c r="S37" s="33">
        <v>4.5</v>
      </c>
      <c r="T37" s="33">
        <v>4.5</v>
      </c>
      <c r="U37" s="33">
        <v>4.5</v>
      </c>
      <c r="V37" s="66">
        <v>0</v>
      </c>
      <c r="W37" s="66">
        <v>0</v>
      </c>
      <c r="X37" s="31">
        <v>4</v>
      </c>
      <c r="Y37" s="31">
        <v>4</v>
      </c>
      <c r="Z37" s="31">
        <v>4</v>
      </c>
      <c r="AA37" s="31">
        <v>4</v>
      </c>
      <c r="AB37" s="31">
        <v>4</v>
      </c>
      <c r="AC37" s="31">
        <v>4</v>
      </c>
      <c r="AD37" s="31">
        <v>4</v>
      </c>
      <c r="AE37" s="31">
        <v>4</v>
      </c>
      <c r="AF37" s="31">
        <v>4</v>
      </c>
      <c r="AG37" s="111" t="s">
        <v>97</v>
      </c>
      <c r="AH37" s="111" t="s">
        <v>97</v>
      </c>
      <c r="AI37" s="111" t="s">
        <v>97</v>
      </c>
      <c r="AJ37" s="111" t="s">
        <v>97</v>
      </c>
      <c r="AK37" s="109" t="s">
        <v>96</v>
      </c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>
        <f t="shared" si="11"/>
        <v>112.5</v>
      </c>
    </row>
    <row r="38" spans="1:58" x14ac:dyDescent="0.2">
      <c r="A38" s="189"/>
      <c r="B38" s="84" t="s">
        <v>105</v>
      </c>
      <c r="C38" s="82" t="s">
        <v>133</v>
      </c>
      <c r="D38" s="2" t="s">
        <v>17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6">
        <v>0</v>
      </c>
      <c r="W38" s="66">
        <v>0</v>
      </c>
      <c r="X38" s="31"/>
      <c r="Y38" s="31"/>
      <c r="Z38" s="31"/>
      <c r="AA38" s="31"/>
      <c r="AB38" s="31"/>
      <c r="AC38" s="31"/>
      <c r="AD38" s="31"/>
      <c r="AE38" s="31"/>
      <c r="AF38" s="31"/>
      <c r="AG38" s="117">
        <v>36</v>
      </c>
      <c r="AH38" s="111" t="s">
        <v>97</v>
      </c>
      <c r="AI38" s="111" t="s">
        <v>97</v>
      </c>
      <c r="AJ38" s="111" t="s">
        <v>97</v>
      </c>
      <c r="AK38" s="109" t="s">
        <v>96</v>
      </c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>
        <f t="shared" si="11"/>
        <v>36</v>
      </c>
    </row>
    <row r="39" spans="1:58" x14ac:dyDescent="0.2">
      <c r="A39" s="189"/>
      <c r="B39" s="6" t="s">
        <v>72</v>
      </c>
      <c r="C39" s="6" t="s">
        <v>134</v>
      </c>
      <c r="D39" s="2" t="s">
        <v>17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6">
        <v>0</v>
      </c>
      <c r="W39" s="66">
        <v>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1" t="s">
        <v>97</v>
      </c>
      <c r="AH39" s="117">
        <v>36</v>
      </c>
      <c r="AI39" s="111" t="s">
        <v>97</v>
      </c>
      <c r="AJ39" s="111" t="s">
        <v>97</v>
      </c>
      <c r="AK39" s="109" t="s">
        <v>96</v>
      </c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>
        <f>SUM(E39:BE39)</f>
        <v>36</v>
      </c>
    </row>
    <row r="40" spans="1:58" x14ac:dyDescent="0.2">
      <c r="A40" s="189"/>
      <c r="B40" s="191" t="s">
        <v>187</v>
      </c>
      <c r="C40" s="207" t="s">
        <v>188</v>
      </c>
      <c r="D40" s="75" t="s">
        <v>17</v>
      </c>
      <c r="E40" s="59">
        <f>SUM(E42,)</f>
        <v>7</v>
      </c>
      <c r="F40" s="59">
        <f t="shared" ref="F40:L41" si="34">SUM(F42,)</f>
        <v>7</v>
      </c>
      <c r="G40" s="59">
        <f t="shared" si="34"/>
        <v>7</v>
      </c>
      <c r="H40" s="59">
        <f t="shared" si="34"/>
        <v>7</v>
      </c>
      <c r="I40" s="59">
        <f t="shared" si="34"/>
        <v>7</v>
      </c>
      <c r="J40" s="59">
        <f t="shared" si="34"/>
        <v>7</v>
      </c>
      <c r="K40" s="59">
        <f t="shared" si="34"/>
        <v>7</v>
      </c>
      <c r="L40" s="59">
        <f t="shared" si="34"/>
        <v>7</v>
      </c>
      <c r="M40" s="59">
        <f t="shared" ref="M40:U40" si="35">SUM(M42,)</f>
        <v>7</v>
      </c>
      <c r="N40" s="59">
        <f t="shared" si="35"/>
        <v>7</v>
      </c>
      <c r="O40" s="59">
        <f t="shared" si="35"/>
        <v>7</v>
      </c>
      <c r="P40" s="59">
        <f t="shared" si="35"/>
        <v>7</v>
      </c>
      <c r="Q40" s="59">
        <f t="shared" si="35"/>
        <v>7</v>
      </c>
      <c r="R40" s="59">
        <f t="shared" si="35"/>
        <v>7</v>
      </c>
      <c r="S40" s="59">
        <f t="shared" si="35"/>
        <v>7</v>
      </c>
      <c r="T40" s="59">
        <f t="shared" si="35"/>
        <v>7</v>
      </c>
      <c r="U40" s="59">
        <f t="shared" si="35"/>
        <v>7</v>
      </c>
      <c r="V40" s="59">
        <v>0</v>
      </c>
      <c r="W40" s="59">
        <v>0</v>
      </c>
      <c r="X40" s="59">
        <f t="shared" ref="X40:AN41" si="36">SUM(X42,)</f>
        <v>8</v>
      </c>
      <c r="Y40" s="59">
        <f t="shared" si="36"/>
        <v>8</v>
      </c>
      <c r="Z40" s="59">
        <f t="shared" si="36"/>
        <v>8</v>
      </c>
      <c r="AA40" s="59">
        <f t="shared" si="36"/>
        <v>8</v>
      </c>
      <c r="AB40" s="59">
        <f t="shared" si="36"/>
        <v>8</v>
      </c>
      <c r="AC40" s="59">
        <f t="shared" si="36"/>
        <v>8</v>
      </c>
      <c r="AD40" s="59">
        <f t="shared" si="36"/>
        <v>8</v>
      </c>
      <c r="AE40" s="59">
        <f t="shared" si="36"/>
        <v>8</v>
      </c>
      <c r="AF40" s="59">
        <f t="shared" si="36"/>
        <v>8</v>
      </c>
      <c r="AG40" s="59">
        <f t="shared" si="36"/>
        <v>0</v>
      </c>
      <c r="AH40" s="59">
        <f t="shared" si="36"/>
        <v>0</v>
      </c>
      <c r="AI40" s="59">
        <f>SUM(AI44)</f>
        <v>36</v>
      </c>
      <c r="AJ40" s="59">
        <f>SUM(AJ44)</f>
        <v>36</v>
      </c>
      <c r="AK40" s="59">
        <f t="shared" si="36"/>
        <v>0</v>
      </c>
      <c r="AL40" s="59">
        <f t="shared" si="36"/>
        <v>0</v>
      </c>
      <c r="AM40" s="59">
        <f t="shared" si="36"/>
        <v>0</v>
      </c>
      <c r="AN40" s="59">
        <f t="shared" si="36"/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114">
        <f t="shared" ref="AW40:BE40" si="37">SUM(AW42)</f>
        <v>0</v>
      </c>
      <c r="AX40" s="114">
        <f t="shared" si="37"/>
        <v>0</v>
      </c>
      <c r="AY40" s="114">
        <f t="shared" si="37"/>
        <v>0</v>
      </c>
      <c r="AZ40" s="114">
        <f t="shared" si="37"/>
        <v>0</v>
      </c>
      <c r="BA40" s="114">
        <f t="shared" si="37"/>
        <v>0</v>
      </c>
      <c r="BB40" s="114">
        <f t="shared" si="37"/>
        <v>0</v>
      </c>
      <c r="BC40" s="114">
        <f t="shared" si="37"/>
        <v>0</v>
      </c>
      <c r="BD40" s="114">
        <f t="shared" si="37"/>
        <v>0</v>
      </c>
      <c r="BE40" s="114">
        <f t="shared" si="37"/>
        <v>0</v>
      </c>
      <c r="BF40" s="9">
        <f t="shared" si="11"/>
        <v>263</v>
      </c>
    </row>
    <row r="41" spans="1:58" ht="15" customHeight="1" x14ac:dyDescent="0.2">
      <c r="A41" s="189"/>
      <c r="B41" s="191"/>
      <c r="C41" s="207"/>
      <c r="D41" s="75" t="s">
        <v>18</v>
      </c>
      <c r="E41" s="59">
        <f>SUM(E43,)</f>
        <v>3.5</v>
      </c>
      <c r="F41" s="59">
        <f t="shared" si="34"/>
        <v>3.5</v>
      </c>
      <c r="G41" s="59">
        <f t="shared" si="34"/>
        <v>3.5</v>
      </c>
      <c r="H41" s="59">
        <f t="shared" si="34"/>
        <v>3.5</v>
      </c>
      <c r="I41" s="59">
        <f t="shared" si="34"/>
        <v>3.5</v>
      </c>
      <c r="J41" s="59">
        <f t="shared" si="34"/>
        <v>3.5</v>
      </c>
      <c r="K41" s="59">
        <f t="shared" si="34"/>
        <v>3.5</v>
      </c>
      <c r="L41" s="59">
        <f t="shared" si="34"/>
        <v>3.5</v>
      </c>
      <c r="M41" s="59">
        <f t="shared" ref="M41:U41" si="38">SUM(M43,)</f>
        <v>3.5</v>
      </c>
      <c r="N41" s="59">
        <f t="shared" si="38"/>
        <v>3.5</v>
      </c>
      <c r="O41" s="59">
        <f t="shared" si="38"/>
        <v>3.5</v>
      </c>
      <c r="P41" s="59">
        <f t="shared" si="38"/>
        <v>3.5</v>
      </c>
      <c r="Q41" s="59">
        <f t="shared" si="38"/>
        <v>3.5</v>
      </c>
      <c r="R41" s="59">
        <f t="shared" si="38"/>
        <v>3.5</v>
      </c>
      <c r="S41" s="59">
        <f t="shared" si="38"/>
        <v>3.5</v>
      </c>
      <c r="T41" s="59">
        <f t="shared" si="38"/>
        <v>3.5</v>
      </c>
      <c r="U41" s="59">
        <f t="shared" si="38"/>
        <v>3.5</v>
      </c>
      <c r="V41" s="59">
        <v>0</v>
      </c>
      <c r="W41" s="59">
        <v>0</v>
      </c>
      <c r="X41" s="59">
        <f>SUM(X43,)</f>
        <v>4</v>
      </c>
      <c r="Y41" s="59">
        <f t="shared" si="36"/>
        <v>4</v>
      </c>
      <c r="Z41" s="59">
        <f t="shared" si="36"/>
        <v>4</v>
      </c>
      <c r="AA41" s="59">
        <f t="shared" si="36"/>
        <v>4</v>
      </c>
      <c r="AB41" s="59">
        <f t="shared" si="36"/>
        <v>4</v>
      </c>
      <c r="AC41" s="59">
        <f t="shared" si="36"/>
        <v>4</v>
      </c>
      <c r="AD41" s="59">
        <f t="shared" si="36"/>
        <v>4</v>
      </c>
      <c r="AE41" s="59">
        <f t="shared" si="36"/>
        <v>4</v>
      </c>
      <c r="AF41" s="59">
        <f t="shared" si="36"/>
        <v>4</v>
      </c>
      <c r="AG41" s="59">
        <f t="shared" si="36"/>
        <v>0</v>
      </c>
      <c r="AH41" s="59">
        <f t="shared" si="36"/>
        <v>0</v>
      </c>
      <c r="AI41" s="59">
        <f t="shared" si="36"/>
        <v>0</v>
      </c>
      <c r="AJ41" s="59">
        <f t="shared" si="36"/>
        <v>0</v>
      </c>
      <c r="AK41" s="59">
        <f t="shared" si="36"/>
        <v>0</v>
      </c>
      <c r="AL41" s="59">
        <f t="shared" si="36"/>
        <v>0</v>
      </c>
      <c r="AM41" s="59">
        <f t="shared" si="36"/>
        <v>0</v>
      </c>
      <c r="AN41" s="59">
        <f t="shared" si="36"/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114">
        <f t="shared" ref="AW41:BE41" si="39">SUM(AW43)</f>
        <v>0</v>
      </c>
      <c r="AX41" s="114">
        <f t="shared" si="39"/>
        <v>0</v>
      </c>
      <c r="AY41" s="114">
        <f t="shared" si="39"/>
        <v>0</v>
      </c>
      <c r="AZ41" s="114">
        <f t="shared" si="39"/>
        <v>0</v>
      </c>
      <c r="BA41" s="114">
        <f t="shared" si="39"/>
        <v>0</v>
      </c>
      <c r="BB41" s="114">
        <f t="shared" si="39"/>
        <v>0</v>
      </c>
      <c r="BC41" s="114">
        <f t="shared" si="39"/>
        <v>0</v>
      </c>
      <c r="BD41" s="114">
        <f t="shared" si="39"/>
        <v>0</v>
      </c>
      <c r="BE41" s="114">
        <f t="shared" si="39"/>
        <v>0</v>
      </c>
      <c r="BF41" s="9">
        <f t="shared" si="11"/>
        <v>95.5</v>
      </c>
    </row>
    <row r="42" spans="1:58" x14ac:dyDescent="0.2">
      <c r="A42" s="189"/>
      <c r="B42" s="192" t="s">
        <v>189</v>
      </c>
      <c r="C42" s="147" t="s">
        <v>190</v>
      </c>
      <c r="D42" s="39" t="s">
        <v>17</v>
      </c>
      <c r="E42" s="33">
        <v>7</v>
      </c>
      <c r="F42" s="33">
        <v>7</v>
      </c>
      <c r="G42" s="33">
        <v>7</v>
      </c>
      <c r="H42" s="33">
        <v>7</v>
      </c>
      <c r="I42" s="33">
        <v>7</v>
      </c>
      <c r="J42" s="33">
        <v>7</v>
      </c>
      <c r="K42" s="33">
        <v>7</v>
      </c>
      <c r="L42" s="33">
        <v>7</v>
      </c>
      <c r="M42" s="33">
        <v>7</v>
      </c>
      <c r="N42" s="33">
        <v>7</v>
      </c>
      <c r="O42" s="33">
        <v>7</v>
      </c>
      <c r="P42" s="33">
        <v>7</v>
      </c>
      <c r="Q42" s="33">
        <v>7</v>
      </c>
      <c r="R42" s="33">
        <v>7</v>
      </c>
      <c r="S42" s="33">
        <v>7</v>
      </c>
      <c r="T42" s="33">
        <v>7</v>
      </c>
      <c r="U42" s="33">
        <v>7</v>
      </c>
      <c r="V42" s="66">
        <v>0</v>
      </c>
      <c r="W42" s="66">
        <v>0</v>
      </c>
      <c r="X42" s="31">
        <v>8</v>
      </c>
      <c r="Y42" s="31">
        <v>8</v>
      </c>
      <c r="Z42" s="31">
        <v>8</v>
      </c>
      <c r="AA42" s="31">
        <v>8</v>
      </c>
      <c r="AB42" s="31">
        <v>8</v>
      </c>
      <c r="AC42" s="31">
        <v>8</v>
      </c>
      <c r="AD42" s="31">
        <v>8</v>
      </c>
      <c r="AE42" s="31">
        <v>8</v>
      </c>
      <c r="AF42" s="31">
        <v>8</v>
      </c>
      <c r="AG42" s="111" t="s">
        <v>97</v>
      </c>
      <c r="AH42" s="111" t="s">
        <v>97</v>
      </c>
      <c r="AI42" s="111" t="s">
        <v>97</v>
      </c>
      <c r="AJ42" s="111" t="s">
        <v>97</v>
      </c>
      <c r="AK42" s="109" t="s">
        <v>96</v>
      </c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>
        <f t="shared" si="11"/>
        <v>191</v>
      </c>
    </row>
    <row r="43" spans="1:58" x14ac:dyDescent="0.2">
      <c r="A43" s="189"/>
      <c r="B43" s="192"/>
      <c r="C43" s="147"/>
      <c r="D43" s="39" t="s">
        <v>18</v>
      </c>
      <c r="E43" s="33">
        <v>3.5</v>
      </c>
      <c r="F43" s="33">
        <v>3.5</v>
      </c>
      <c r="G43" s="33">
        <v>3.5</v>
      </c>
      <c r="H43" s="33">
        <v>3.5</v>
      </c>
      <c r="I43" s="33">
        <v>3.5</v>
      </c>
      <c r="J43" s="33">
        <v>3.5</v>
      </c>
      <c r="K43" s="33">
        <v>3.5</v>
      </c>
      <c r="L43" s="33">
        <v>3.5</v>
      </c>
      <c r="M43" s="33">
        <v>3.5</v>
      </c>
      <c r="N43" s="33">
        <v>3.5</v>
      </c>
      <c r="O43" s="33">
        <v>3.5</v>
      </c>
      <c r="P43" s="33">
        <v>3.5</v>
      </c>
      <c r="Q43" s="33">
        <v>3.5</v>
      </c>
      <c r="R43" s="33">
        <v>3.5</v>
      </c>
      <c r="S43" s="33">
        <v>3.5</v>
      </c>
      <c r="T43" s="33">
        <v>3.5</v>
      </c>
      <c r="U43" s="33">
        <v>3.5</v>
      </c>
      <c r="V43" s="66">
        <v>0</v>
      </c>
      <c r="W43" s="66">
        <v>0</v>
      </c>
      <c r="X43" s="31">
        <v>4</v>
      </c>
      <c r="Y43" s="31">
        <v>4</v>
      </c>
      <c r="Z43" s="31">
        <v>4</v>
      </c>
      <c r="AA43" s="31">
        <v>4</v>
      </c>
      <c r="AB43" s="31">
        <v>4</v>
      </c>
      <c r="AC43" s="31">
        <v>4</v>
      </c>
      <c r="AD43" s="31">
        <v>4</v>
      </c>
      <c r="AE43" s="31">
        <v>4</v>
      </c>
      <c r="AF43" s="31">
        <v>4</v>
      </c>
      <c r="AG43" s="111" t="s">
        <v>97</v>
      </c>
      <c r="AH43" s="111" t="s">
        <v>97</v>
      </c>
      <c r="AI43" s="111" t="s">
        <v>97</v>
      </c>
      <c r="AJ43" s="111" t="s">
        <v>97</v>
      </c>
      <c r="AK43" s="109" t="s">
        <v>96</v>
      </c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0">
        <f t="shared" si="11"/>
        <v>95.5</v>
      </c>
    </row>
    <row r="44" spans="1:58" x14ac:dyDescent="0.2">
      <c r="A44" s="189"/>
      <c r="B44" s="84" t="s">
        <v>89</v>
      </c>
      <c r="C44" s="6" t="s">
        <v>134</v>
      </c>
      <c r="D44" s="39" t="s">
        <v>17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66">
        <v>0</v>
      </c>
      <c r="W44" s="66">
        <v>0</v>
      </c>
      <c r="X44" s="31"/>
      <c r="Y44" s="31"/>
      <c r="Z44" s="31"/>
      <c r="AA44" s="31"/>
      <c r="AB44" s="31"/>
      <c r="AC44" s="31"/>
      <c r="AD44" s="31"/>
      <c r="AE44" s="31"/>
      <c r="AF44" s="31"/>
      <c r="AG44" s="111" t="s">
        <v>97</v>
      </c>
      <c r="AH44" s="111" t="s">
        <v>97</v>
      </c>
      <c r="AI44" s="117">
        <v>36</v>
      </c>
      <c r="AJ44" s="117">
        <v>36</v>
      </c>
      <c r="AK44" s="109" t="s">
        <v>96</v>
      </c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0">
        <f t="shared" si="11"/>
        <v>72</v>
      </c>
    </row>
    <row r="45" spans="1:58" x14ac:dyDescent="0.2">
      <c r="A45" s="189"/>
      <c r="B45" s="127" t="s">
        <v>58</v>
      </c>
      <c r="C45" s="221" t="s">
        <v>95</v>
      </c>
      <c r="D45" s="22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90">
        <v>36</v>
      </c>
      <c r="AM45" s="90">
        <v>36</v>
      </c>
      <c r="AN45" s="90">
        <v>36</v>
      </c>
      <c r="AO45" s="90">
        <v>36</v>
      </c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59">
        <f t="shared" si="11"/>
        <v>144</v>
      </c>
    </row>
    <row r="46" spans="1:58" ht="16.5" customHeight="1" x14ac:dyDescent="0.2">
      <c r="A46" s="189"/>
      <c r="B46" s="127" t="s">
        <v>66</v>
      </c>
      <c r="C46" s="223" t="s">
        <v>65</v>
      </c>
      <c r="D46" s="224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46"/>
      <c r="AM46" s="46"/>
      <c r="AN46" s="46"/>
      <c r="AO46" s="46"/>
      <c r="AP46" s="46" t="s">
        <v>107</v>
      </c>
      <c r="AQ46" s="46" t="s">
        <v>107</v>
      </c>
      <c r="AR46" s="46" t="s">
        <v>107</v>
      </c>
      <c r="AS46" s="46" t="s">
        <v>107</v>
      </c>
      <c r="AT46" s="46" t="s">
        <v>107</v>
      </c>
      <c r="AU46" s="46" t="s">
        <v>107</v>
      </c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59">
        <f t="shared" si="11"/>
        <v>0</v>
      </c>
    </row>
    <row r="47" spans="1:58" x14ac:dyDescent="0.2">
      <c r="A47" s="189"/>
      <c r="B47" s="191" t="s">
        <v>28</v>
      </c>
      <c r="C47" s="191"/>
      <c r="D47" s="191"/>
      <c r="E47" s="121">
        <f t="shared" ref="E47:L48" si="40">SUM(E22,E18,E10,E6)</f>
        <v>36</v>
      </c>
      <c r="F47" s="121">
        <f t="shared" si="40"/>
        <v>36</v>
      </c>
      <c r="G47" s="121">
        <f t="shared" si="40"/>
        <v>36</v>
      </c>
      <c r="H47" s="121">
        <f t="shared" si="40"/>
        <v>36</v>
      </c>
      <c r="I47" s="121">
        <f t="shared" si="40"/>
        <v>36</v>
      </c>
      <c r="J47" s="121">
        <f t="shared" si="40"/>
        <v>36</v>
      </c>
      <c r="K47" s="121">
        <f t="shared" si="40"/>
        <v>36</v>
      </c>
      <c r="L47" s="121">
        <f t="shared" si="40"/>
        <v>36</v>
      </c>
      <c r="M47" s="121">
        <f>SUM(M22,M10,M6)</f>
        <v>36</v>
      </c>
      <c r="N47" s="121">
        <f t="shared" ref="N47:U47" si="41">SUM(N22,N10,N6)</f>
        <v>36</v>
      </c>
      <c r="O47" s="121">
        <f t="shared" si="41"/>
        <v>36</v>
      </c>
      <c r="P47" s="121">
        <f t="shared" si="41"/>
        <v>36</v>
      </c>
      <c r="Q47" s="121">
        <f t="shared" si="41"/>
        <v>36</v>
      </c>
      <c r="R47" s="121">
        <f t="shared" si="41"/>
        <v>36</v>
      </c>
      <c r="S47" s="121">
        <f t="shared" si="41"/>
        <v>36</v>
      </c>
      <c r="T47" s="121">
        <f t="shared" si="41"/>
        <v>36</v>
      </c>
      <c r="U47" s="121">
        <f t="shared" si="41"/>
        <v>36</v>
      </c>
      <c r="V47" s="57">
        <v>0</v>
      </c>
      <c r="W47" s="57">
        <v>0</v>
      </c>
      <c r="X47" s="121">
        <f t="shared" ref="X47:AJ47" si="42">SUM(X22,X18,X10,X6)</f>
        <v>36</v>
      </c>
      <c r="Y47" s="121">
        <f t="shared" si="42"/>
        <v>36</v>
      </c>
      <c r="Z47" s="121">
        <f t="shared" si="42"/>
        <v>36</v>
      </c>
      <c r="AA47" s="121">
        <f t="shared" si="42"/>
        <v>36</v>
      </c>
      <c r="AB47" s="121">
        <f t="shared" si="42"/>
        <v>36</v>
      </c>
      <c r="AC47" s="121">
        <f t="shared" si="42"/>
        <v>36</v>
      </c>
      <c r="AD47" s="121">
        <f t="shared" si="42"/>
        <v>36</v>
      </c>
      <c r="AE47" s="121">
        <f t="shared" si="42"/>
        <v>36</v>
      </c>
      <c r="AF47" s="121">
        <f t="shared" si="42"/>
        <v>36</v>
      </c>
      <c r="AG47" s="121">
        <f t="shared" si="42"/>
        <v>36</v>
      </c>
      <c r="AH47" s="121">
        <f t="shared" si="42"/>
        <v>36</v>
      </c>
      <c r="AI47" s="121">
        <f t="shared" si="42"/>
        <v>36</v>
      </c>
      <c r="AJ47" s="121">
        <f t="shared" si="42"/>
        <v>36</v>
      </c>
      <c r="AK47" s="121" t="s">
        <v>96</v>
      </c>
      <c r="AL47" s="121">
        <f t="shared" ref="AL47:AN48" si="43">SUM(AL22,AL18,AL10,AL6)</f>
        <v>0</v>
      </c>
      <c r="AM47" s="121">
        <f t="shared" si="43"/>
        <v>0</v>
      </c>
      <c r="AN47" s="121">
        <f t="shared" si="43"/>
        <v>0</v>
      </c>
      <c r="AO47" s="121">
        <f t="shared" ref="AO47:BE47" si="44">SUM(AO22,AO10,)</f>
        <v>0</v>
      </c>
      <c r="AP47" s="121">
        <f t="shared" si="44"/>
        <v>0</v>
      </c>
      <c r="AQ47" s="121">
        <f t="shared" si="44"/>
        <v>0</v>
      </c>
      <c r="AR47" s="121">
        <f t="shared" si="44"/>
        <v>0</v>
      </c>
      <c r="AS47" s="121">
        <f t="shared" si="44"/>
        <v>0</v>
      </c>
      <c r="AT47" s="121">
        <f t="shared" si="44"/>
        <v>0</v>
      </c>
      <c r="AU47" s="121">
        <f t="shared" si="44"/>
        <v>0</v>
      </c>
      <c r="AV47" s="121">
        <f t="shared" si="44"/>
        <v>0</v>
      </c>
      <c r="AW47" s="121">
        <f t="shared" si="44"/>
        <v>0</v>
      </c>
      <c r="AX47" s="121">
        <f t="shared" si="44"/>
        <v>0</v>
      </c>
      <c r="AY47" s="121">
        <f t="shared" si="44"/>
        <v>0</v>
      </c>
      <c r="AZ47" s="121">
        <f t="shared" si="44"/>
        <v>0</v>
      </c>
      <c r="BA47" s="121">
        <f t="shared" si="44"/>
        <v>0</v>
      </c>
      <c r="BB47" s="121">
        <f t="shared" si="44"/>
        <v>0</v>
      </c>
      <c r="BC47" s="121">
        <f t="shared" si="44"/>
        <v>0</v>
      </c>
      <c r="BD47" s="121">
        <f t="shared" si="44"/>
        <v>0</v>
      </c>
      <c r="BE47" s="121">
        <f t="shared" si="44"/>
        <v>0</v>
      </c>
      <c r="BF47" s="20">
        <f t="shared" si="11"/>
        <v>1080</v>
      </c>
    </row>
    <row r="48" spans="1:58" x14ac:dyDescent="0.2">
      <c r="A48" s="189"/>
      <c r="B48" s="191" t="s">
        <v>23</v>
      </c>
      <c r="C48" s="191"/>
      <c r="D48" s="191"/>
      <c r="E48" s="20">
        <f t="shared" si="40"/>
        <v>18</v>
      </c>
      <c r="F48" s="20">
        <f t="shared" si="40"/>
        <v>18</v>
      </c>
      <c r="G48" s="20">
        <f t="shared" si="40"/>
        <v>18</v>
      </c>
      <c r="H48" s="20">
        <f t="shared" si="40"/>
        <v>18</v>
      </c>
      <c r="I48" s="20">
        <f t="shared" si="40"/>
        <v>18</v>
      </c>
      <c r="J48" s="20">
        <f t="shared" si="40"/>
        <v>18</v>
      </c>
      <c r="K48" s="20">
        <f t="shared" si="40"/>
        <v>18</v>
      </c>
      <c r="L48" s="20">
        <f t="shared" si="40"/>
        <v>18</v>
      </c>
      <c r="M48" s="20">
        <f>SUM(M23,M11,M6)</f>
        <v>18</v>
      </c>
      <c r="N48" s="20">
        <f t="shared" ref="N48:U48" si="45">SUM(N23,N11)</f>
        <v>18</v>
      </c>
      <c r="O48" s="20">
        <f t="shared" si="45"/>
        <v>18</v>
      </c>
      <c r="P48" s="20">
        <f t="shared" si="45"/>
        <v>18</v>
      </c>
      <c r="Q48" s="20">
        <f t="shared" si="45"/>
        <v>18</v>
      </c>
      <c r="R48" s="20">
        <f t="shared" si="45"/>
        <v>17.5</v>
      </c>
      <c r="S48" s="20">
        <f t="shared" si="45"/>
        <v>17.5</v>
      </c>
      <c r="T48" s="20">
        <f t="shared" si="45"/>
        <v>17.5</v>
      </c>
      <c r="U48" s="20">
        <f t="shared" si="45"/>
        <v>17.5</v>
      </c>
      <c r="V48" s="57">
        <v>0</v>
      </c>
      <c r="W48" s="57">
        <v>0</v>
      </c>
      <c r="X48" s="20">
        <f t="shared" ref="X48:AJ48" si="46">SUM(X23,X19,X11,X7)</f>
        <v>18</v>
      </c>
      <c r="Y48" s="20">
        <f t="shared" si="46"/>
        <v>18</v>
      </c>
      <c r="Z48" s="20">
        <f t="shared" si="46"/>
        <v>18</v>
      </c>
      <c r="AA48" s="20">
        <f t="shared" si="46"/>
        <v>18</v>
      </c>
      <c r="AB48" s="20">
        <f t="shared" si="46"/>
        <v>18</v>
      </c>
      <c r="AC48" s="20">
        <f t="shared" si="46"/>
        <v>18</v>
      </c>
      <c r="AD48" s="20">
        <f t="shared" si="46"/>
        <v>18</v>
      </c>
      <c r="AE48" s="20">
        <f t="shared" si="46"/>
        <v>18</v>
      </c>
      <c r="AF48" s="20">
        <f t="shared" si="46"/>
        <v>18</v>
      </c>
      <c r="AG48" s="20">
        <f t="shared" si="46"/>
        <v>0</v>
      </c>
      <c r="AH48" s="20">
        <f t="shared" si="46"/>
        <v>0</v>
      </c>
      <c r="AI48" s="20">
        <f t="shared" si="46"/>
        <v>0</v>
      </c>
      <c r="AJ48" s="20">
        <f t="shared" si="46"/>
        <v>0</v>
      </c>
      <c r="AK48" s="20" t="s">
        <v>96</v>
      </c>
      <c r="AL48" s="20">
        <f t="shared" si="43"/>
        <v>0</v>
      </c>
      <c r="AM48" s="20">
        <f t="shared" si="43"/>
        <v>0</v>
      </c>
      <c r="AN48" s="20">
        <f t="shared" si="43"/>
        <v>0</v>
      </c>
      <c r="AO48" s="20">
        <f t="shared" ref="AO48:BE48" si="47">SUM(AO23,AO11)</f>
        <v>0</v>
      </c>
      <c r="AP48" s="20">
        <f t="shared" si="47"/>
        <v>0</v>
      </c>
      <c r="AQ48" s="20">
        <f t="shared" si="47"/>
        <v>0</v>
      </c>
      <c r="AR48" s="20">
        <f t="shared" si="47"/>
        <v>0</v>
      </c>
      <c r="AS48" s="20">
        <f t="shared" si="47"/>
        <v>0</v>
      </c>
      <c r="AT48" s="20">
        <f t="shared" si="47"/>
        <v>0</v>
      </c>
      <c r="AU48" s="20">
        <f t="shared" si="47"/>
        <v>0</v>
      </c>
      <c r="AV48" s="20">
        <f t="shared" si="47"/>
        <v>0</v>
      </c>
      <c r="AW48" s="20">
        <f t="shared" si="47"/>
        <v>0</v>
      </c>
      <c r="AX48" s="20">
        <f t="shared" si="47"/>
        <v>0</v>
      </c>
      <c r="AY48" s="20">
        <f t="shared" si="47"/>
        <v>0</v>
      </c>
      <c r="AZ48" s="20">
        <f t="shared" si="47"/>
        <v>0</v>
      </c>
      <c r="BA48" s="20">
        <f t="shared" si="47"/>
        <v>0</v>
      </c>
      <c r="BB48" s="20">
        <f t="shared" si="47"/>
        <v>0</v>
      </c>
      <c r="BC48" s="20">
        <f t="shared" si="47"/>
        <v>0</v>
      </c>
      <c r="BD48" s="20">
        <f t="shared" si="47"/>
        <v>0</v>
      </c>
      <c r="BE48" s="20">
        <f t="shared" si="47"/>
        <v>0</v>
      </c>
      <c r="BF48" s="20">
        <f t="shared" si="11"/>
        <v>466</v>
      </c>
    </row>
    <row r="49" spans="1:58" x14ac:dyDescent="0.2">
      <c r="A49" s="190"/>
      <c r="B49" s="191" t="s">
        <v>24</v>
      </c>
      <c r="C49" s="191"/>
      <c r="D49" s="191"/>
      <c r="E49" s="20">
        <f>E47+E48</f>
        <v>54</v>
      </c>
      <c r="F49" s="20">
        <f t="shared" ref="F49:BE49" si="48">F47+F48</f>
        <v>54</v>
      </c>
      <c r="G49" s="20">
        <f t="shared" si="48"/>
        <v>54</v>
      </c>
      <c r="H49" s="20">
        <f t="shared" si="48"/>
        <v>54</v>
      </c>
      <c r="I49" s="20">
        <f t="shared" si="48"/>
        <v>54</v>
      </c>
      <c r="J49" s="20">
        <f t="shared" si="48"/>
        <v>54</v>
      </c>
      <c r="K49" s="20">
        <f t="shared" si="48"/>
        <v>54</v>
      </c>
      <c r="L49" s="20">
        <f t="shared" si="48"/>
        <v>54</v>
      </c>
      <c r="M49" s="20">
        <f>M47+M48</f>
        <v>54</v>
      </c>
      <c r="N49" s="20">
        <f t="shared" ref="N49:U49" si="49">N47+N48</f>
        <v>54</v>
      </c>
      <c r="O49" s="20">
        <f t="shared" si="49"/>
        <v>54</v>
      </c>
      <c r="P49" s="20">
        <f t="shared" si="49"/>
        <v>54</v>
      </c>
      <c r="Q49" s="20">
        <f t="shared" si="49"/>
        <v>54</v>
      </c>
      <c r="R49" s="20">
        <f t="shared" si="49"/>
        <v>53.5</v>
      </c>
      <c r="S49" s="20">
        <f t="shared" si="49"/>
        <v>53.5</v>
      </c>
      <c r="T49" s="20">
        <f t="shared" si="49"/>
        <v>53.5</v>
      </c>
      <c r="U49" s="20">
        <f t="shared" si="49"/>
        <v>53.5</v>
      </c>
      <c r="V49" s="57">
        <v>0</v>
      </c>
      <c r="W49" s="57">
        <v>0</v>
      </c>
      <c r="X49" s="20">
        <f t="shared" si="48"/>
        <v>54</v>
      </c>
      <c r="Y49" s="20">
        <f t="shared" si="48"/>
        <v>54</v>
      </c>
      <c r="Z49" s="20">
        <f t="shared" si="48"/>
        <v>54</v>
      </c>
      <c r="AA49" s="20">
        <f t="shared" si="48"/>
        <v>54</v>
      </c>
      <c r="AB49" s="20">
        <f t="shared" si="48"/>
        <v>54</v>
      </c>
      <c r="AC49" s="20">
        <f t="shared" si="48"/>
        <v>54</v>
      </c>
      <c r="AD49" s="20">
        <f t="shared" si="48"/>
        <v>54</v>
      </c>
      <c r="AE49" s="20">
        <f t="shared" si="48"/>
        <v>54</v>
      </c>
      <c r="AF49" s="20">
        <f t="shared" si="48"/>
        <v>54</v>
      </c>
      <c r="AG49" s="20">
        <f t="shared" si="48"/>
        <v>36</v>
      </c>
      <c r="AH49" s="20">
        <f t="shared" si="48"/>
        <v>36</v>
      </c>
      <c r="AI49" s="20">
        <f t="shared" si="48"/>
        <v>36</v>
      </c>
      <c r="AJ49" s="20">
        <f t="shared" si="48"/>
        <v>36</v>
      </c>
      <c r="AK49" s="20" t="s">
        <v>96</v>
      </c>
      <c r="AL49" s="20">
        <f t="shared" si="48"/>
        <v>0</v>
      </c>
      <c r="AM49" s="20">
        <f t="shared" si="48"/>
        <v>0</v>
      </c>
      <c r="AN49" s="20">
        <f t="shared" si="48"/>
        <v>0</v>
      </c>
      <c r="AO49" s="20">
        <f t="shared" si="48"/>
        <v>0</v>
      </c>
      <c r="AP49" s="20">
        <f t="shared" si="48"/>
        <v>0</v>
      </c>
      <c r="AQ49" s="20">
        <f t="shared" si="48"/>
        <v>0</v>
      </c>
      <c r="AR49" s="20">
        <f t="shared" si="48"/>
        <v>0</v>
      </c>
      <c r="AS49" s="20">
        <f t="shared" si="48"/>
        <v>0</v>
      </c>
      <c r="AT49" s="20">
        <f t="shared" si="48"/>
        <v>0</v>
      </c>
      <c r="AU49" s="20">
        <f t="shared" si="48"/>
        <v>0</v>
      </c>
      <c r="AV49" s="20">
        <f>AV47+AV48</f>
        <v>0</v>
      </c>
      <c r="AW49" s="20">
        <f t="shared" si="48"/>
        <v>0</v>
      </c>
      <c r="AX49" s="20">
        <f t="shared" si="48"/>
        <v>0</v>
      </c>
      <c r="AY49" s="20">
        <f t="shared" si="48"/>
        <v>0</v>
      </c>
      <c r="AZ49" s="20">
        <f t="shared" si="48"/>
        <v>0</v>
      </c>
      <c r="BA49" s="20">
        <f t="shared" si="48"/>
        <v>0</v>
      </c>
      <c r="BB49" s="20">
        <f t="shared" si="48"/>
        <v>0</v>
      </c>
      <c r="BC49" s="20">
        <f t="shared" si="48"/>
        <v>0</v>
      </c>
      <c r="BD49" s="20">
        <f t="shared" si="48"/>
        <v>0</v>
      </c>
      <c r="BE49" s="20">
        <f t="shared" si="48"/>
        <v>0</v>
      </c>
      <c r="BF49" s="20">
        <f t="shared" si="11"/>
        <v>1546</v>
      </c>
    </row>
  </sheetData>
  <mergeCells count="61">
    <mergeCell ref="AA1:AC1"/>
    <mergeCell ref="AE1:AH1"/>
    <mergeCell ref="AJ1:AL1"/>
    <mergeCell ref="A1:A5"/>
    <mergeCell ref="B1:B5"/>
    <mergeCell ref="C1:C5"/>
    <mergeCell ref="D1:D5"/>
    <mergeCell ref="F1:H1"/>
    <mergeCell ref="J1:L1"/>
    <mergeCell ref="AN1:AQ1"/>
    <mergeCell ref="AR1:AU1"/>
    <mergeCell ref="AW1:AY1"/>
    <mergeCell ref="AZ1:BD1"/>
    <mergeCell ref="BF1:BF5"/>
    <mergeCell ref="E2:BE2"/>
    <mergeCell ref="E4:BE4"/>
    <mergeCell ref="N1:Q1"/>
    <mergeCell ref="R1:U1"/>
    <mergeCell ref="W1:Y1"/>
    <mergeCell ref="B6:B7"/>
    <mergeCell ref="C6:C7"/>
    <mergeCell ref="B8:B9"/>
    <mergeCell ref="C8:C9"/>
    <mergeCell ref="A10:A49"/>
    <mergeCell ref="B10:B11"/>
    <mergeCell ref="C10:C11"/>
    <mergeCell ref="B20:B21"/>
    <mergeCell ref="C20:C21"/>
    <mergeCell ref="B22:B23"/>
    <mergeCell ref="C22:C23"/>
    <mergeCell ref="B12:B13"/>
    <mergeCell ref="C12:C13"/>
    <mergeCell ref="B14:B15"/>
    <mergeCell ref="C14:C15"/>
    <mergeCell ref="B18:B19"/>
    <mergeCell ref="C18:C19"/>
    <mergeCell ref="B24:B25"/>
    <mergeCell ref="C24:C25"/>
    <mergeCell ref="B26:B27"/>
    <mergeCell ref="C26:C27"/>
    <mergeCell ref="B28:B29"/>
    <mergeCell ref="C28:C29"/>
    <mergeCell ref="B48:D48"/>
    <mergeCell ref="B42:B43"/>
    <mergeCell ref="C42:C43"/>
    <mergeCell ref="B34:B35"/>
    <mergeCell ref="C34:C35"/>
    <mergeCell ref="B36:B37"/>
    <mergeCell ref="C36:C37"/>
    <mergeCell ref="B40:B41"/>
    <mergeCell ref="C40:C41"/>
    <mergeCell ref="B49:D49"/>
    <mergeCell ref="B16:B17"/>
    <mergeCell ref="C16:C17"/>
    <mergeCell ref="B30:B31"/>
    <mergeCell ref="C30:C31"/>
    <mergeCell ref="B32:B33"/>
    <mergeCell ref="C32:C33"/>
    <mergeCell ref="C45:D45"/>
    <mergeCell ref="C46:D46"/>
    <mergeCell ref="B47:D47"/>
  </mergeCells>
  <pageMargins left="0.25" right="0.25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9"/>
  <sheetViews>
    <sheetView zoomScale="90" zoomScaleNormal="90" workbookViewId="0">
      <selection activeCell="X18" sqref="X18"/>
    </sheetView>
  </sheetViews>
  <sheetFormatPr defaultRowHeight="12.75" x14ac:dyDescent="0.2"/>
  <cols>
    <col min="1" max="1" width="5.85546875" customWidth="1"/>
    <col min="2" max="2" width="7.7109375" customWidth="1"/>
    <col min="3" max="3" width="15.7109375" customWidth="1"/>
    <col min="4" max="4" width="8" customWidth="1"/>
    <col min="5" max="5" width="3.7109375" customWidth="1"/>
    <col min="6" max="6" width="3.140625" customWidth="1"/>
    <col min="7" max="7" width="3.28515625" customWidth="1"/>
    <col min="8" max="8" width="3.5703125" customWidth="1"/>
    <col min="9" max="9" width="3.42578125" customWidth="1"/>
    <col min="10" max="10" width="3.140625" customWidth="1"/>
    <col min="11" max="11" width="3.28515625" customWidth="1"/>
    <col min="12" max="12" width="2.85546875" customWidth="1"/>
    <col min="13" max="14" width="3.85546875" customWidth="1"/>
    <col min="15" max="15" width="3.5703125" customWidth="1"/>
    <col min="16" max="16" width="4" customWidth="1"/>
    <col min="17" max="17" width="3.7109375" customWidth="1"/>
    <col min="18" max="18" width="4" customWidth="1"/>
    <col min="19" max="19" width="3.140625" customWidth="1"/>
    <col min="20" max="21" width="3.5703125" customWidth="1"/>
    <col min="22" max="22" width="3.42578125" customWidth="1"/>
    <col min="23" max="23" width="4.140625" customWidth="1"/>
    <col min="24" max="24" width="3.140625" customWidth="1"/>
    <col min="25" max="25" width="3.7109375" customWidth="1"/>
    <col min="26" max="26" width="3.85546875" customWidth="1"/>
    <col min="27" max="27" width="4.5703125" customWidth="1"/>
    <col min="28" max="28" width="4.140625" customWidth="1"/>
    <col min="29" max="30" width="5" customWidth="1"/>
    <col min="31" max="31" width="4.42578125" customWidth="1"/>
    <col min="32" max="32" width="3.5703125" customWidth="1"/>
    <col min="33" max="33" width="4" customWidth="1"/>
    <col min="34" max="34" width="4.42578125" customWidth="1"/>
    <col min="35" max="35" width="3.28515625" customWidth="1"/>
    <col min="36" max="36" width="3.5703125" customWidth="1"/>
    <col min="37" max="37" width="4.5703125" customWidth="1"/>
    <col min="38" max="38" width="4" customWidth="1"/>
    <col min="39" max="39" width="5.5703125" customWidth="1"/>
    <col min="40" max="40" width="5" customWidth="1"/>
    <col min="41" max="41" width="4.85546875" customWidth="1"/>
    <col min="42" max="42" width="4.5703125" customWidth="1"/>
    <col min="43" max="43" width="5" customWidth="1"/>
    <col min="44" max="44" width="4" customWidth="1"/>
    <col min="45" max="46" width="4.85546875" customWidth="1"/>
    <col min="47" max="47" width="4.28515625" customWidth="1"/>
    <col min="48" max="48" width="4.85546875" customWidth="1"/>
    <col min="49" max="50" width="5.140625" customWidth="1"/>
    <col min="51" max="51" width="4.5703125" customWidth="1"/>
    <col min="52" max="52" width="3.7109375" customWidth="1"/>
    <col min="53" max="53" width="4.42578125" customWidth="1"/>
    <col min="54" max="54" width="4.5703125" customWidth="1"/>
    <col min="55" max="55" width="5.140625" customWidth="1"/>
    <col min="56" max="56" width="3.7109375" customWidth="1"/>
    <col min="57" max="57" width="4" customWidth="1"/>
  </cols>
  <sheetData>
    <row r="1" spans="1:57" ht="15.75" x14ac:dyDescent="0.25">
      <c r="A1" s="201" t="s">
        <v>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</row>
    <row r="2" spans="1:57" ht="70.5" x14ac:dyDescent="0.2">
      <c r="A2" s="162" t="s">
        <v>0</v>
      </c>
      <c r="B2" s="162" t="s">
        <v>1</v>
      </c>
      <c r="C2" s="162" t="s">
        <v>2</v>
      </c>
      <c r="D2" s="162" t="s">
        <v>3</v>
      </c>
      <c r="E2" s="3" t="s">
        <v>53</v>
      </c>
      <c r="F2" s="159" t="s">
        <v>26</v>
      </c>
      <c r="G2" s="160"/>
      <c r="H2" s="161"/>
      <c r="I2" s="3" t="s">
        <v>54</v>
      </c>
      <c r="J2" s="159" t="s">
        <v>4</v>
      </c>
      <c r="K2" s="160"/>
      <c r="L2" s="160"/>
      <c r="M2" s="3" t="s">
        <v>61</v>
      </c>
      <c r="N2" s="155" t="s">
        <v>5</v>
      </c>
      <c r="O2" s="155"/>
      <c r="P2" s="155"/>
      <c r="Q2" s="155"/>
      <c r="R2" s="155" t="s">
        <v>6</v>
      </c>
      <c r="S2" s="155"/>
      <c r="T2" s="155"/>
      <c r="U2" s="155"/>
      <c r="V2" s="3" t="s">
        <v>55</v>
      </c>
      <c r="W2" s="155" t="s">
        <v>7</v>
      </c>
      <c r="X2" s="155"/>
      <c r="Y2" s="155"/>
      <c r="Z2" s="4" t="s">
        <v>62</v>
      </c>
      <c r="AA2" s="155" t="s">
        <v>8</v>
      </c>
      <c r="AB2" s="155"/>
      <c r="AC2" s="155"/>
      <c r="AD2" s="4" t="s">
        <v>63</v>
      </c>
      <c r="AE2" s="155" t="s">
        <v>9</v>
      </c>
      <c r="AF2" s="155"/>
      <c r="AG2" s="155"/>
      <c r="AH2" s="155"/>
      <c r="AI2" s="3" t="s">
        <v>56</v>
      </c>
      <c r="AJ2" s="155" t="s">
        <v>10</v>
      </c>
      <c r="AK2" s="155"/>
      <c r="AL2" s="155"/>
      <c r="AM2" s="3" t="s">
        <v>57</v>
      </c>
      <c r="AN2" s="155" t="s">
        <v>11</v>
      </c>
      <c r="AO2" s="155"/>
      <c r="AP2" s="155"/>
      <c r="AQ2" s="155"/>
      <c r="AR2" s="155" t="s">
        <v>12</v>
      </c>
      <c r="AS2" s="155"/>
      <c r="AT2" s="155"/>
      <c r="AU2" s="155"/>
      <c r="AV2" s="3" t="s">
        <v>60</v>
      </c>
      <c r="AW2" s="155" t="s">
        <v>13</v>
      </c>
      <c r="AX2" s="155"/>
      <c r="AY2" s="155"/>
      <c r="AZ2" s="155" t="s">
        <v>14</v>
      </c>
      <c r="BA2" s="155"/>
      <c r="BB2" s="155"/>
      <c r="BC2" s="155"/>
      <c r="BD2" s="155"/>
      <c r="BE2" s="4"/>
    </row>
    <row r="3" spans="1:57" x14ac:dyDescent="0.2">
      <c r="A3" s="163"/>
      <c r="B3" s="163"/>
      <c r="C3" s="163"/>
      <c r="D3" s="163"/>
      <c r="E3" s="152" t="s">
        <v>15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</row>
    <row r="4" spans="1:57" x14ac:dyDescent="0.2">
      <c r="A4" s="163"/>
      <c r="B4" s="163"/>
      <c r="C4" s="163"/>
      <c r="D4" s="163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7" x14ac:dyDescent="0.2">
      <c r="A5" s="163"/>
      <c r="B5" s="163"/>
      <c r="C5" s="163"/>
      <c r="D5" s="163"/>
      <c r="E5" s="165" t="s">
        <v>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</row>
    <row r="6" spans="1:57" x14ac:dyDescent="0.2">
      <c r="A6" s="164"/>
      <c r="B6" s="164"/>
      <c r="C6" s="164"/>
      <c r="D6" s="16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36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36">
        <v>40</v>
      </c>
      <c r="AS6" s="7">
        <v>41</v>
      </c>
      <c r="AT6" s="7">
        <v>42</v>
      </c>
      <c r="AU6" s="7">
        <v>43</v>
      </c>
      <c r="AV6" s="32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</row>
    <row r="7" spans="1:57" ht="12.75" customHeight="1" x14ac:dyDescent="0.2">
      <c r="A7" s="188" t="s">
        <v>174</v>
      </c>
      <c r="B7" s="148" t="s">
        <v>76</v>
      </c>
      <c r="C7" s="148" t="s">
        <v>75</v>
      </c>
      <c r="D7" s="75" t="s">
        <v>17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>
        <v>0</v>
      </c>
      <c r="W7" s="114">
        <v>0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</row>
    <row r="8" spans="1:57" x14ac:dyDescent="0.2">
      <c r="A8" s="189"/>
      <c r="B8" s="149"/>
      <c r="C8" s="149"/>
      <c r="D8" s="75" t="s">
        <v>18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4">
        <v>0</v>
      </c>
      <c r="W8" s="114">
        <v>0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</row>
    <row r="9" spans="1:57" ht="12.75" customHeight="1" x14ac:dyDescent="0.2">
      <c r="A9" s="189"/>
      <c r="B9" s="205" t="s">
        <v>110</v>
      </c>
      <c r="C9" s="205" t="s">
        <v>173</v>
      </c>
      <c r="D9" s="39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9"/>
      <c r="S9" s="7"/>
      <c r="T9" s="7"/>
      <c r="U9" s="227" t="s">
        <v>64</v>
      </c>
      <c r="V9" s="124">
        <v>0</v>
      </c>
      <c r="W9" s="124">
        <v>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36"/>
      <c r="AL9" s="7"/>
      <c r="AM9" s="7"/>
      <c r="AN9" s="7"/>
      <c r="AO9" s="7"/>
      <c r="AP9" s="7"/>
      <c r="AQ9" s="36"/>
      <c r="AR9" s="7"/>
      <c r="AS9" s="7"/>
      <c r="AT9" s="7"/>
      <c r="AU9" s="7"/>
      <c r="AV9" s="69"/>
      <c r="AW9" s="69"/>
      <c r="AX9" s="69"/>
      <c r="AY9" s="69"/>
      <c r="AZ9" s="69"/>
      <c r="BA9" s="69"/>
      <c r="BB9" s="69"/>
      <c r="BC9" s="69"/>
      <c r="BD9" s="69"/>
      <c r="BE9" s="69"/>
    </row>
    <row r="10" spans="1:57" x14ac:dyDescent="0.2">
      <c r="A10" s="189"/>
      <c r="B10" s="206"/>
      <c r="C10" s="206"/>
      <c r="D10" s="39" t="s">
        <v>18</v>
      </c>
      <c r="E10" s="7"/>
      <c r="F10" s="7"/>
      <c r="G10" s="7"/>
      <c r="H10" s="7"/>
      <c r="I10" s="7"/>
      <c r="J10" s="7"/>
      <c r="K10" s="7"/>
      <c r="L10" s="7"/>
      <c r="M10" s="79"/>
      <c r="N10" s="79"/>
      <c r="O10" s="79"/>
      <c r="P10" s="79"/>
      <c r="Q10" s="79"/>
      <c r="R10" s="80"/>
      <c r="S10" s="79"/>
      <c r="T10" s="79"/>
      <c r="U10" s="228"/>
      <c r="V10" s="125">
        <v>0</v>
      </c>
      <c r="W10" s="125">
        <v>0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</row>
    <row r="11" spans="1:57" ht="12.75" customHeight="1" x14ac:dyDescent="0.2">
      <c r="A11" s="189"/>
      <c r="B11" s="191" t="s">
        <v>30</v>
      </c>
      <c r="C11" s="191" t="s">
        <v>43</v>
      </c>
      <c r="D11" s="75" t="s">
        <v>17</v>
      </c>
      <c r="E11" s="59"/>
      <c r="F11" s="59"/>
      <c r="G11" s="59"/>
      <c r="H11" s="59"/>
      <c r="I11" s="59"/>
      <c r="J11" s="59"/>
      <c r="K11" s="59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14">
        <v>0</v>
      </c>
      <c r="W11" s="114">
        <v>0</v>
      </c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</row>
    <row r="12" spans="1:57" x14ac:dyDescent="0.2">
      <c r="A12" s="189"/>
      <c r="B12" s="191"/>
      <c r="C12" s="191"/>
      <c r="D12" s="75" t="s">
        <v>18</v>
      </c>
      <c r="E12" s="100"/>
      <c r="F12" s="100"/>
      <c r="G12" s="100"/>
      <c r="H12" s="100"/>
      <c r="I12" s="100"/>
      <c r="J12" s="100"/>
      <c r="K12" s="10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14">
        <v>0</v>
      </c>
      <c r="W12" s="114">
        <v>0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</row>
    <row r="13" spans="1:57" ht="12.75" customHeight="1" x14ac:dyDescent="0.2">
      <c r="A13" s="189"/>
      <c r="B13" s="147" t="s">
        <v>31</v>
      </c>
      <c r="C13" s="144" t="s">
        <v>19</v>
      </c>
      <c r="D13" s="39" t="s">
        <v>17</v>
      </c>
      <c r="E13" s="33"/>
      <c r="F13" s="33"/>
      <c r="G13" s="33"/>
      <c r="H13" s="33"/>
      <c r="I13" s="33"/>
      <c r="J13" s="33"/>
      <c r="K13" s="33"/>
      <c r="L13" s="33"/>
      <c r="M13" s="33"/>
      <c r="N13" s="79"/>
      <c r="O13" s="79"/>
      <c r="P13" s="79"/>
      <c r="Q13" s="79"/>
      <c r="R13" s="80"/>
      <c r="S13" s="79"/>
      <c r="T13" s="79"/>
      <c r="U13" s="79"/>
      <c r="V13" s="124">
        <v>0</v>
      </c>
      <c r="W13" s="124">
        <v>0</v>
      </c>
      <c r="X13" s="79"/>
      <c r="Y13" s="79"/>
      <c r="Z13" s="79"/>
      <c r="AA13" s="79"/>
      <c r="AB13" s="79"/>
      <c r="AC13" s="79"/>
      <c r="AD13" s="79"/>
      <c r="AE13" s="79"/>
      <c r="AF13" s="227" t="s">
        <v>64</v>
      </c>
      <c r="AG13" s="79"/>
      <c r="AH13" s="79"/>
      <c r="AI13" s="79"/>
      <c r="AJ13" s="80"/>
      <c r="AK13" s="80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x14ac:dyDescent="0.2">
      <c r="A14" s="189"/>
      <c r="B14" s="147"/>
      <c r="C14" s="145"/>
      <c r="D14" s="39" t="s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79"/>
      <c r="O14" s="79"/>
      <c r="P14" s="79"/>
      <c r="Q14" s="79"/>
      <c r="R14" s="80"/>
      <c r="S14" s="79"/>
      <c r="T14" s="79"/>
      <c r="U14" s="79"/>
      <c r="V14" s="125">
        <v>0</v>
      </c>
      <c r="W14" s="125">
        <v>0</v>
      </c>
      <c r="X14" s="79"/>
      <c r="Y14" s="79"/>
      <c r="Z14" s="79"/>
      <c r="AA14" s="79"/>
      <c r="AB14" s="79"/>
      <c r="AC14" s="79"/>
      <c r="AD14" s="79"/>
      <c r="AE14" s="79"/>
      <c r="AF14" s="228"/>
      <c r="AG14" s="79"/>
      <c r="AH14" s="79"/>
      <c r="AI14" s="79"/>
      <c r="AJ14" s="80"/>
      <c r="AK14" s="80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</row>
    <row r="15" spans="1:57" x14ac:dyDescent="0.2">
      <c r="A15" s="189"/>
      <c r="B15" s="147" t="s">
        <v>32</v>
      </c>
      <c r="C15" s="144" t="s">
        <v>21</v>
      </c>
      <c r="D15" s="39" t="s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79"/>
      <c r="O15" s="79"/>
      <c r="P15" s="79"/>
      <c r="Q15" s="79"/>
      <c r="R15" s="80"/>
      <c r="S15" s="79"/>
      <c r="T15" s="79"/>
      <c r="U15" s="79"/>
      <c r="V15" s="124">
        <v>0</v>
      </c>
      <c r="W15" s="124">
        <v>0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80"/>
      <c r="AK15" s="80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</row>
    <row r="16" spans="1:57" x14ac:dyDescent="0.2">
      <c r="A16" s="189"/>
      <c r="B16" s="147"/>
      <c r="C16" s="145"/>
      <c r="D16" s="39" t="s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79"/>
      <c r="O16" s="79"/>
      <c r="P16" s="79"/>
      <c r="Q16" s="79"/>
      <c r="R16" s="80"/>
      <c r="S16" s="79"/>
      <c r="T16" s="79"/>
      <c r="U16" s="79"/>
      <c r="V16" s="125">
        <v>0</v>
      </c>
      <c r="W16" s="125">
        <v>0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80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57" x14ac:dyDescent="0.2">
      <c r="A17" s="189"/>
      <c r="B17" s="147" t="s">
        <v>51</v>
      </c>
      <c r="C17" s="144" t="s">
        <v>93</v>
      </c>
      <c r="D17" s="39" t="s">
        <v>17</v>
      </c>
      <c r="E17" s="42"/>
      <c r="F17" s="42"/>
      <c r="G17" s="42"/>
      <c r="H17" s="42"/>
      <c r="I17" s="42"/>
      <c r="J17" s="42"/>
      <c r="K17" s="42"/>
      <c r="L17" s="42"/>
      <c r="M17" s="42"/>
      <c r="N17" s="79"/>
      <c r="O17" s="79"/>
      <c r="P17" s="79"/>
      <c r="Q17" s="79"/>
      <c r="R17" s="80"/>
      <c r="S17" s="79"/>
      <c r="T17" s="79"/>
      <c r="U17" s="79"/>
      <c r="V17" s="124">
        <v>0</v>
      </c>
      <c r="W17" s="124">
        <v>0</v>
      </c>
      <c r="X17" s="79"/>
      <c r="Y17" s="79"/>
      <c r="Z17" s="79"/>
      <c r="AA17" s="79"/>
      <c r="AB17" s="79"/>
      <c r="AC17" s="79"/>
      <c r="AD17" s="79"/>
      <c r="AE17" s="79"/>
      <c r="AF17" s="199" t="s">
        <v>142</v>
      </c>
      <c r="AG17" s="79"/>
      <c r="AH17" s="79"/>
      <c r="AI17" s="79"/>
      <c r="AJ17" s="80"/>
      <c r="AK17" s="80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</row>
    <row r="18" spans="1:57" x14ac:dyDescent="0.2">
      <c r="A18" s="189"/>
      <c r="B18" s="147"/>
      <c r="C18" s="145"/>
      <c r="D18" s="39" t="s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79"/>
      <c r="O18" s="79"/>
      <c r="P18" s="79"/>
      <c r="Q18" s="79"/>
      <c r="R18" s="80"/>
      <c r="S18" s="79"/>
      <c r="T18" s="79"/>
      <c r="U18" s="79"/>
      <c r="V18" s="125">
        <v>0</v>
      </c>
      <c r="W18" s="125">
        <v>0</v>
      </c>
      <c r="X18" s="79"/>
      <c r="Y18" s="79"/>
      <c r="Z18" s="79"/>
      <c r="AA18" s="79"/>
      <c r="AB18" s="79"/>
      <c r="AC18" s="79"/>
      <c r="AD18" s="79"/>
      <c r="AE18" s="79"/>
      <c r="AF18" s="200"/>
      <c r="AG18" s="79"/>
      <c r="AH18" s="79"/>
      <c r="AI18" s="79"/>
      <c r="AJ18" s="80"/>
      <c r="AK18" s="80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</row>
    <row r="19" spans="1:57" x14ac:dyDescent="0.2">
      <c r="A19" s="189"/>
      <c r="B19" s="180" t="s">
        <v>33</v>
      </c>
      <c r="C19" s="204" t="s">
        <v>157</v>
      </c>
      <c r="D19" s="75" t="s">
        <v>17</v>
      </c>
      <c r="E19" s="59"/>
      <c r="F19" s="59"/>
      <c r="G19" s="59"/>
      <c r="H19" s="59"/>
      <c r="I19" s="59"/>
      <c r="J19" s="59"/>
      <c r="K19" s="59"/>
      <c r="L19" s="59"/>
      <c r="M19" s="59"/>
      <c r="N19" s="122"/>
      <c r="O19" s="122"/>
      <c r="P19" s="122"/>
      <c r="Q19" s="122"/>
      <c r="R19" s="122"/>
      <c r="S19" s="122"/>
      <c r="T19" s="122"/>
      <c r="U19" s="122"/>
      <c r="V19" s="129">
        <v>0</v>
      </c>
      <c r="W19" s="129">
        <v>0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</row>
    <row r="20" spans="1:57" x14ac:dyDescent="0.2">
      <c r="A20" s="189"/>
      <c r="B20" s="181"/>
      <c r="C20" s="204"/>
      <c r="D20" s="75" t="s">
        <v>18</v>
      </c>
      <c r="E20" s="59"/>
      <c r="F20" s="59"/>
      <c r="G20" s="59"/>
      <c r="H20" s="59"/>
      <c r="I20" s="59"/>
      <c r="J20" s="59"/>
      <c r="K20" s="59"/>
      <c r="L20" s="59"/>
      <c r="M20" s="59"/>
      <c r="N20" s="122"/>
      <c r="O20" s="122"/>
      <c r="P20" s="122"/>
      <c r="Q20" s="122"/>
      <c r="R20" s="122"/>
      <c r="S20" s="122"/>
      <c r="T20" s="122"/>
      <c r="U20" s="122"/>
      <c r="V20" s="128">
        <v>0</v>
      </c>
      <c r="W20" s="128">
        <v>0</v>
      </c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</row>
    <row r="21" spans="1:57" ht="12.75" customHeight="1" x14ac:dyDescent="0.2">
      <c r="A21" s="189"/>
      <c r="B21" s="144" t="s">
        <v>71</v>
      </c>
      <c r="C21" s="147" t="s">
        <v>175</v>
      </c>
      <c r="D21" s="39" t="s">
        <v>17</v>
      </c>
      <c r="E21" s="30"/>
      <c r="F21" s="30"/>
      <c r="G21" s="30"/>
      <c r="H21" s="30"/>
      <c r="I21" s="30"/>
      <c r="J21" s="30"/>
      <c r="K21" s="30"/>
      <c r="L21" s="30"/>
      <c r="M21" s="30"/>
      <c r="N21" s="79"/>
      <c r="O21" s="79"/>
      <c r="P21" s="79"/>
      <c r="Q21" s="79"/>
      <c r="R21" s="80"/>
      <c r="S21" s="79"/>
      <c r="T21" s="79"/>
      <c r="U21" s="79"/>
      <c r="V21" s="125">
        <v>0</v>
      </c>
      <c r="W21" s="125">
        <v>0</v>
      </c>
      <c r="X21" s="79"/>
      <c r="Y21" s="79"/>
      <c r="Z21" s="79"/>
      <c r="AA21" s="79"/>
      <c r="AB21" s="79"/>
      <c r="AC21" s="79"/>
      <c r="AD21" s="79"/>
      <c r="AE21" s="79"/>
      <c r="AF21" s="227" t="s">
        <v>64</v>
      </c>
      <c r="AG21" s="79"/>
      <c r="AH21" s="79"/>
      <c r="AI21" s="79"/>
      <c r="AJ21" s="79"/>
      <c r="AK21" s="80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</row>
    <row r="22" spans="1:57" x14ac:dyDescent="0.2">
      <c r="A22" s="189"/>
      <c r="B22" s="145"/>
      <c r="C22" s="147"/>
      <c r="D22" s="39" t="s">
        <v>18</v>
      </c>
      <c r="E22" s="30"/>
      <c r="F22" s="30"/>
      <c r="G22" s="30"/>
      <c r="H22" s="30"/>
      <c r="I22" s="30"/>
      <c r="J22" s="30"/>
      <c r="K22" s="30"/>
      <c r="L22" s="30"/>
      <c r="M22" s="30"/>
      <c r="N22" s="79"/>
      <c r="O22" s="79"/>
      <c r="P22" s="79"/>
      <c r="Q22" s="79"/>
      <c r="R22" s="80"/>
      <c r="S22" s="79"/>
      <c r="T22" s="79"/>
      <c r="U22" s="79"/>
      <c r="V22" s="125">
        <v>0</v>
      </c>
      <c r="W22" s="125">
        <v>0</v>
      </c>
      <c r="X22" s="79"/>
      <c r="Y22" s="79"/>
      <c r="Z22" s="79"/>
      <c r="AA22" s="79"/>
      <c r="AB22" s="79"/>
      <c r="AC22" s="79"/>
      <c r="AD22" s="79"/>
      <c r="AE22" s="79"/>
      <c r="AF22" s="228"/>
      <c r="AG22" s="79"/>
      <c r="AH22" s="79"/>
      <c r="AI22" s="79"/>
      <c r="AJ22" s="79"/>
      <c r="AK22" s="80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</row>
    <row r="23" spans="1:57" x14ac:dyDescent="0.2">
      <c r="A23" s="189"/>
      <c r="B23" s="148" t="s">
        <v>35</v>
      </c>
      <c r="C23" s="148" t="s">
        <v>87</v>
      </c>
      <c r="D23" s="75" t="s">
        <v>17</v>
      </c>
      <c r="E23" s="59"/>
      <c r="F23" s="59"/>
      <c r="G23" s="59"/>
      <c r="H23" s="59"/>
      <c r="I23" s="59"/>
      <c r="J23" s="59"/>
      <c r="K23" s="59"/>
      <c r="L23" s="59"/>
      <c r="M23" s="59"/>
      <c r="N23" s="122"/>
      <c r="O23" s="122"/>
      <c r="P23" s="122"/>
      <c r="Q23" s="122"/>
      <c r="R23" s="122"/>
      <c r="S23" s="122"/>
      <c r="T23" s="122"/>
      <c r="U23" s="122"/>
      <c r="V23" s="128">
        <v>0</v>
      </c>
      <c r="W23" s="128">
        <v>0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</row>
    <row r="24" spans="1:57" x14ac:dyDescent="0.2">
      <c r="A24" s="189"/>
      <c r="B24" s="149"/>
      <c r="C24" s="149"/>
      <c r="D24" s="75" t="s">
        <v>18</v>
      </c>
      <c r="E24" s="59"/>
      <c r="F24" s="59"/>
      <c r="G24" s="59"/>
      <c r="H24" s="59"/>
      <c r="I24" s="59"/>
      <c r="J24" s="59"/>
      <c r="K24" s="59"/>
      <c r="L24" s="59"/>
      <c r="M24" s="59"/>
      <c r="N24" s="122"/>
      <c r="O24" s="122"/>
      <c r="P24" s="122"/>
      <c r="Q24" s="122"/>
      <c r="R24" s="122"/>
      <c r="S24" s="122"/>
      <c r="T24" s="122"/>
      <c r="U24" s="122"/>
      <c r="V24" s="128">
        <v>0</v>
      </c>
      <c r="W24" s="128">
        <v>0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</row>
    <row r="25" spans="1:57" x14ac:dyDescent="0.2">
      <c r="A25" s="189"/>
      <c r="B25" s="191" t="s">
        <v>36</v>
      </c>
      <c r="C25" s="191" t="s">
        <v>88</v>
      </c>
      <c r="D25" s="75" t="s">
        <v>17</v>
      </c>
      <c r="E25" s="59"/>
      <c r="F25" s="59"/>
      <c r="G25" s="59"/>
      <c r="H25" s="59"/>
      <c r="I25" s="59"/>
      <c r="J25" s="59"/>
      <c r="K25" s="59"/>
      <c r="L25" s="59"/>
      <c r="M25" s="59"/>
      <c r="N25" s="122"/>
      <c r="O25" s="122"/>
      <c r="P25" s="122"/>
      <c r="Q25" s="122"/>
      <c r="R25" s="122"/>
      <c r="S25" s="122"/>
      <c r="T25" s="122"/>
      <c r="U25" s="122"/>
      <c r="V25" s="128">
        <v>0</v>
      </c>
      <c r="W25" s="128">
        <v>0</v>
      </c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</row>
    <row r="26" spans="1:57" x14ac:dyDescent="0.2">
      <c r="A26" s="189"/>
      <c r="B26" s="191"/>
      <c r="C26" s="191"/>
      <c r="D26" s="75" t="s">
        <v>18</v>
      </c>
      <c r="E26" s="59"/>
      <c r="F26" s="59"/>
      <c r="G26" s="59"/>
      <c r="H26" s="59"/>
      <c r="I26" s="59"/>
      <c r="J26" s="59"/>
      <c r="K26" s="59"/>
      <c r="L26" s="59"/>
      <c r="M26" s="59"/>
      <c r="N26" s="122"/>
      <c r="O26" s="122"/>
      <c r="P26" s="122"/>
      <c r="Q26" s="122"/>
      <c r="R26" s="122"/>
      <c r="S26" s="122"/>
      <c r="T26" s="122"/>
      <c r="U26" s="122"/>
      <c r="V26" s="128">
        <v>0</v>
      </c>
      <c r="W26" s="128">
        <v>0</v>
      </c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</row>
    <row r="27" spans="1:57" x14ac:dyDescent="0.2">
      <c r="A27" s="189"/>
      <c r="B27" s="192" t="s">
        <v>73</v>
      </c>
      <c r="C27" s="192" t="s">
        <v>176</v>
      </c>
      <c r="D27" s="39" t="s">
        <v>17</v>
      </c>
      <c r="E27" s="30"/>
      <c r="F27" s="30"/>
      <c r="G27" s="30"/>
      <c r="H27" s="30"/>
      <c r="I27" s="30"/>
      <c r="J27" s="30"/>
      <c r="K27" s="30"/>
      <c r="L27" s="30"/>
      <c r="M27" s="30"/>
      <c r="N27" s="79"/>
      <c r="O27" s="79"/>
      <c r="P27" s="79"/>
      <c r="Q27" s="79"/>
      <c r="R27" s="80"/>
      <c r="S27" s="79"/>
      <c r="T27" s="79"/>
      <c r="U27" s="199" t="s">
        <v>142</v>
      </c>
      <c r="V27" s="125">
        <v>0</v>
      </c>
      <c r="W27" s="125">
        <v>0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80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</row>
    <row r="28" spans="1:57" x14ac:dyDescent="0.2">
      <c r="A28" s="189"/>
      <c r="B28" s="192"/>
      <c r="C28" s="192"/>
      <c r="D28" s="39" t="s">
        <v>18</v>
      </c>
      <c r="E28" s="30"/>
      <c r="F28" s="30"/>
      <c r="G28" s="30"/>
      <c r="H28" s="30"/>
      <c r="I28" s="30"/>
      <c r="J28" s="30"/>
      <c r="K28" s="30"/>
      <c r="L28" s="30"/>
      <c r="M28" s="30"/>
      <c r="N28" s="79"/>
      <c r="O28" s="79"/>
      <c r="P28" s="79"/>
      <c r="Q28" s="79"/>
      <c r="R28" s="80"/>
      <c r="S28" s="79"/>
      <c r="T28" s="79"/>
      <c r="U28" s="200"/>
      <c r="V28" s="125">
        <v>0</v>
      </c>
      <c r="W28" s="125">
        <v>0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0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1:57" ht="12.75" customHeight="1" x14ac:dyDescent="0.2">
      <c r="A29" s="189"/>
      <c r="B29" s="192" t="s">
        <v>178</v>
      </c>
      <c r="C29" s="186" t="s">
        <v>179</v>
      </c>
      <c r="D29" s="39" t="s">
        <v>17</v>
      </c>
      <c r="E29" s="30"/>
      <c r="F29" s="30"/>
      <c r="G29" s="30"/>
      <c r="H29" s="30"/>
      <c r="I29" s="30"/>
      <c r="J29" s="30"/>
      <c r="K29" s="30"/>
      <c r="L29" s="30"/>
      <c r="M29" s="30"/>
      <c r="N29" s="79"/>
      <c r="O29" s="79"/>
      <c r="P29" s="79"/>
      <c r="Q29" s="79"/>
      <c r="R29" s="80"/>
      <c r="S29" s="79"/>
      <c r="T29" s="79"/>
      <c r="U29" s="199" t="s">
        <v>142</v>
      </c>
      <c r="V29" s="125">
        <v>0</v>
      </c>
      <c r="W29" s="125">
        <v>0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1:57" ht="12.75" customHeight="1" x14ac:dyDescent="0.2">
      <c r="A30" s="189"/>
      <c r="B30" s="192"/>
      <c r="C30" s="187"/>
      <c r="D30" s="39" t="s">
        <v>18</v>
      </c>
      <c r="E30" s="30"/>
      <c r="F30" s="30"/>
      <c r="G30" s="30"/>
      <c r="H30" s="30"/>
      <c r="I30" s="30"/>
      <c r="J30" s="30"/>
      <c r="K30" s="30"/>
      <c r="L30" s="30"/>
      <c r="M30" s="30"/>
      <c r="N30" s="79"/>
      <c r="O30" s="79"/>
      <c r="P30" s="79"/>
      <c r="Q30" s="79"/>
      <c r="R30" s="80"/>
      <c r="S30" s="79"/>
      <c r="T30" s="79"/>
      <c r="U30" s="200"/>
      <c r="V30" s="125">
        <v>0</v>
      </c>
      <c r="W30" s="125">
        <v>0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80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1:57" ht="12.75" customHeight="1" x14ac:dyDescent="0.2">
      <c r="A31" s="189"/>
      <c r="B31" s="192" t="s">
        <v>180</v>
      </c>
      <c r="C31" s="186" t="s">
        <v>177</v>
      </c>
      <c r="D31" s="39" t="s">
        <v>17</v>
      </c>
      <c r="E31" s="30"/>
      <c r="F31" s="30"/>
      <c r="G31" s="30"/>
      <c r="H31" s="30"/>
      <c r="I31" s="30"/>
      <c r="J31" s="30"/>
      <c r="K31" s="30"/>
      <c r="L31" s="30"/>
      <c r="M31" s="30"/>
      <c r="N31" s="79"/>
      <c r="O31" s="79"/>
      <c r="P31" s="79"/>
      <c r="Q31" s="79"/>
      <c r="R31" s="80"/>
      <c r="S31" s="79"/>
      <c r="T31" s="79"/>
      <c r="U31" s="79"/>
      <c r="V31" s="125">
        <v>0</v>
      </c>
      <c r="W31" s="125">
        <v>0</v>
      </c>
      <c r="X31" s="79"/>
      <c r="Y31" s="79"/>
      <c r="Z31" s="79"/>
      <c r="AA31" s="79"/>
      <c r="AB31" s="79"/>
      <c r="AC31" s="79"/>
      <c r="AD31" s="79"/>
      <c r="AE31" s="79"/>
      <c r="AF31" s="199" t="s">
        <v>142</v>
      </c>
      <c r="AG31" s="79"/>
      <c r="AH31" s="79"/>
      <c r="AI31" s="79"/>
      <c r="AJ31" s="79"/>
      <c r="AK31" s="80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1:57" x14ac:dyDescent="0.2">
      <c r="A32" s="189"/>
      <c r="B32" s="192"/>
      <c r="C32" s="187"/>
      <c r="D32" s="39" t="s">
        <v>18</v>
      </c>
      <c r="E32" s="30"/>
      <c r="F32" s="30"/>
      <c r="G32" s="30"/>
      <c r="H32" s="30"/>
      <c r="I32" s="30"/>
      <c r="J32" s="30"/>
      <c r="K32" s="30"/>
      <c r="L32" s="30"/>
      <c r="M32" s="30"/>
      <c r="N32" s="79"/>
      <c r="O32" s="79"/>
      <c r="P32" s="79"/>
      <c r="Q32" s="79"/>
      <c r="R32" s="80"/>
      <c r="S32" s="79"/>
      <c r="T32" s="79"/>
      <c r="U32" s="79"/>
      <c r="V32" s="125">
        <v>0</v>
      </c>
      <c r="W32" s="125">
        <v>0</v>
      </c>
      <c r="X32" s="79"/>
      <c r="Y32" s="79"/>
      <c r="Z32" s="79"/>
      <c r="AA32" s="79"/>
      <c r="AB32" s="79"/>
      <c r="AC32" s="79"/>
      <c r="AD32" s="79"/>
      <c r="AE32" s="79"/>
      <c r="AF32" s="200"/>
      <c r="AG32" s="79"/>
      <c r="AH32" s="79"/>
      <c r="AI32" s="79"/>
      <c r="AJ32" s="79"/>
      <c r="AK32" s="80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1:57" ht="12.75" customHeight="1" x14ac:dyDescent="0.2">
      <c r="A33" s="189"/>
      <c r="B33" s="192" t="s">
        <v>181</v>
      </c>
      <c r="C33" s="186" t="s">
        <v>182</v>
      </c>
      <c r="D33" s="39" t="s">
        <v>17</v>
      </c>
      <c r="E33" s="30"/>
      <c r="F33" s="30"/>
      <c r="G33" s="30"/>
      <c r="H33" s="30"/>
      <c r="I33" s="30"/>
      <c r="J33" s="30"/>
      <c r="K33" s="30"/>
      <c r="L33" s="30"/>
      <c r="M33" s="30"/>
      <c r="N33" s="79"/>
      <c r="O33" s="79"/>
      <c r="P33" s="79"/>
      <c r="Q33" s="79"/>
      <c r="R33" s="80"/>
      <c r="S33" s="79"/>
      <c r="T33" s="79"/>
      <c r="U33" s="79"/>
      <c r="V33" s="125">
        <v>0</v>
      </c>
      <c r="W33" s="125">
        <v>0</v>
      </c>
      <c r="X33" s="79"/>
      <c r="Y33" s="79"/>
      <c r="Z33" s="79"/>
      <c r="AA33" s="79"/>
      <c r="AB33" s="79"/>
      <c r="AC33" s="79"/>
      <c r="AD33" s="79"/>
      <c r="AE33" s="79"/>
      <c r="AF33" s="199" t="s">
        <v>142</v>
      </c>
      <c r="AG33" s="79"/>
      <c r="AH33" s="79"/>
      <c r="AI33" s="79"/>
      <c r="AJ33" s="79"/>
      <c r="AK33" s="80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1:57" x14ac:dyDescent="0.2">
      <c r="A34" s="189"/>
      <c r="B34" s="192"/>
      <c r="C34" s="187"/>
      <c r="D34" s="39" t="s">
        <v>18</v>
      </c>
      <c r="E34" s="30"/>
      <c r="F34" s="30"/>
      <c r="G34" s="30"/>
      <c r="H34" s="30"/>
      <c r="I34" s="30"/>
      <c r="J34" s="30"/>
      <c r="K34" s="30"/>
      <c r="L34" s="30"/>
      <c r="M34" s="30"/>
      <c r="N34" s="79"/>
      <c r="O34" s="79"/>
      <c r="P34" s="79"/>
      <c r="Q34" s="79"/>
      <c r="R34" s="80"/>
      <c r="S34" s="79"/>
      <c r="T34" s="79"/>
      <c r="U34" s="79"/>
      <c r="V34" s="125">
        <v>0</v>
      </c>
      <c r="W34" s="125">
        <v>0</v>
      </c>
      <c r="X34" s="79"/>
      <c r="Y34" s="79"/>
      <c r="Z34" s="79"/>
      <c r="AA34" s="79"/>
      <c r="AB34" s="79"/>
      <c r="AC34" s="79"/>
      <c r="AD34" s="79"/>
      <c r="AE34" s="79"/>
      <c r="AF34" s="200"/>
      <c r="AG34" s="79"/>
      <c r="AH34" s="79"/>
      <c r="AI34" s="79"/>
      <c r="AJ34" s="79"/>
      <c r="AK34" s="80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</row>
    <row r="35" spans="1:57" ht="12.75" customHeight="1" x14ac:dyDescent="0.2">
      <c r="A35" s="189"/>
      <c r="B35" s="191" t="s">
        <v>183</v>
      </c>
      <c r="C35" s="207" t="s">
        <v>184</v>
      </c>
      <c r="D35" s="75" t="s">
        <v>17</v>
      </c>
      <c r="E35" s="59"/>
      <c r="F35" s="59"/>
      <c r="G35" s="59"/>
      <c r="H35" s="59"/>
      <c r="I35" s="59"/>
      <c r="J35" s="59"/>
      <c r="K35" s="59"/>
      <c r="L35" s="59"/>
      <c r="M35" s="59"/>
      <c r="N35" s="122"/>
      <c r="O35" s="122"/>
      <c r="P35" s="122"/>
      <c r="Q35" s="122"/>
      <c r="R35" s="122"/>
      <c r="S35" s="122"/>
      <c r="T35" s="122"/>
      <c r="U35" s="122"/>
      <c r="V35" s="128">
        <v>0</v>
      </c>
      <c r="W35" s="128">
        <v>0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95" t="s">
        <v>68</v>
      </c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</row>
    <row r="36" spans="1:57" x14ac:dyDescent="0.2">
      <c r="A36" s="189"/>
      <c r="B36" s="191"/>
      <c r="C36" s="207"/>
      <c r="D36" s="75" t="s">
        <v>18</v>
      </c>
      <c r="E36" s="59"/>
      <c r="F36" s="59"/>
      <c r="G36" s="59"/>
      <c r="H36" s="59"/>
      <c r="I36" s="59"/>
      <c r="J36" s="59"/>
      <c r="K36" s="59"/>
      <c r="L36" s="59"/>
      <c r="M36" s="59"/>
      <c r="N36" s="122"/>
      <c r="O36" s="122"/>
      <c r="P36" s="122"/>
      <c r="Q36" s="122"/>
      <c r="R36" s="122"/>
      <c r="S36" s="122"/>
      <c r="T36" s="122"/>
      <c r="U36" s="122"/>
      <c r="V36" s="128">
        <v>0</v>
      </c>
      <c r="W36" s="128">
        <v>0</v>
      </c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96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</row>
    <row r="37" spans="1:57" ht="12.75" customHeight="1" x14ac:dyDescent="0.2">
      <c r="A37" s="189"/>
      <c r="B37" s="192" t="s">
        <v>185</v>
      </c>
      <c r="C37" s="147" t="s">
        <v>186</v>
      </c>
      <c r="D37" s="39" t="s">
        <v>17</v>
      </c>
      <c r="E37" s="30"/>
      <c r="F37" s="30"/>
      <c r="G37" s="30"/>
      <c r="H37" s="30"/>
      <c r="I37" s="30"/>
      <c r="J37" s="30"/>
      <c r="K37" s="30"/>
      <c r="L37" s="30"/>
      <c r="M37" s="30"/>
      <c r="N37" s="79"/>
      <c r="O37" s="79"/>
      <c r="P37" s="79"/>
      <c r="Q37" s="79"/>
      <c r="R37" s="80"/>
      <c r="S37" s="79"/>
      <c r="T37" s="79"/>
      <c r="U37" s="79"/>
      <c r="V37" s="125">
        <v>0</v>
      </c>
      <c r="W37" s="125">
        <v>0</v>
      </c>
      <c r="X37" s="79"/>
      <c r="Y37" s="79"/>
      <c r="Z37" s="79"/>
      <c r="AA37" s="79"/>
      <c r="AB37" s="79"/>
      <c r="AC37" s="79"/>
      <c r="AD37" s="79"/>
      <c r="AE37" s="79"/>
      <c r="AF37" s="193" t="s">
        <v>64</v>
      </c>
      <c r="AG37" s="79"/>
      <c r="AH37" s="79"/>
      <c r="AI37" s="79"/>
      <c r="AJ37" s="79"/>
      <c r="AK37" s="80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1:57" x14ac:dyDescent="0.2">
      <c r="A38" s="189"/>
      <c r="B38" s="192"/>
      <c r="C38" s="147"/>
      <c r="D38" s="39" t="s">
        <v>18</v>
      </c>
      <c r="E38" s="30"/>
      <c r="F38" s="30"/>
      <c r="G38" s="30"/>
      <c r="H38" s="30"/>
      <c r="I38" s="30"/>
      <c r="J38" s="30"/>
      <c r="K38" s="30"/>
      <c r="L38" s="30"/>
      <c r="M38" s="30"/>
      <c r="N38" s="79"/>
      <c r="O38" s="79"/>
      <c r="P38" s="79"/>
      <c r="Q38" s="79"/>
      <c r="R38" s="80"/>
      <c r="S38" s="79"/>
      <c r="T38" s="79"/>
      <c r="U38" s="79"/>
      <c r="V38" s="125">
        <v>0</v>
      </c>
      <c r="W38" s="125">
        <v>0</v>
      </c>
      <c r="X38" s="79"/>
      <c r="Y38" s="79"/>
      <c r="Z38" s="79"/>
      <c r="AA38" s="79"/>
      <c r="AB38" s="79"/>
      <c r="AC38" s="79"/>
      <c r="AD38" s="79"/>
      <c r="AE38" s="79"/>
      <c r="AF38" s="194"/>
      <c r="AG38" s="79"/>
      <c r="AH38" s="79"/>
      <c r="AI38" s="79"/>
      <c r="AJ38" s="79"/>
      <c r="AK38" s="80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</row>
    <row r="39" spans="1:57" ht="16.5" customHeight="1" x14ac:dyDescent="0.2">
      <c r="A39" s="189"/>
      <c r="B39" s="84" t="s">
        <v>105</v>
      </c>
      <c r="C39" s="82" t="s">
        <v>133</v>
      </c>
      <c r="D39" s="2" t="s">
        <v>17</v>
      </c>
      <c r="E39" s="30"/>
      <c r="F39" s="30"/>
      <c r="G39" s="30"/>
      <c r="H39" s="30"/>
      <c r="I39" s="30"/>
      <c r="J39" s="30"/>
      <c r="K39" s="30"/>
      <c r="L39" s="30"/>
      <c r="M39" s="30"/>
      <c r="N39" s="79"/>
      <c r="O39" s="79"/>
      <c r="P39" s="79"/>
      <c r="Q39" s="79"/>
      <c r="R39" s="80"/>
      <c r="S39" s="79"/>
      <c r="T39" s="79"/>
      <c r="U39" s="79"/>
      <c r="V39" s="125">
        <v>0</v>
      </c>
      <c r="W39" s="125">
        <v>0</v>
      </c>
      <c r="X39" s="79"/>
      <c r="Y39" s="79"/>
      <c r="Z39" s="79"/>
      <c r="AA39" s="79"/>
      <c r="AB39" s="79"/>
      <c r="AC39" s="79"/>
      <c r="AD39" s="79"/>
      <c r="AE39" s="79"/>
      <c r="AF39" s="79"/>
      <c r="AG39" s="130" t="s">
        <v>64</v>
      </c>
      <c r="AH39" s="79"/>
      <c r="AI39" s="79"/>
      <c r="AJ39" s="79"/>
      <c r="AK39" s="80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</row>
    <row r="40" spans="1:57" ht="16.5" customHeight="1" x14ac:dyDescent="0.2">
      <c r="A40" s="189"/>
      <c r="B40" s="6" t="s">
        <v>72</v>
      </c>
      <c r="C40" s="6" t="s">
        <v>134</v>
      </c>
      <c r="D40" s="2" t="s">
        <v>17</v>
      </c>
      <c r="E40" s="30"/>
      <c r="F40" s="30"/>
      <c r="G40" s="30"/>
      <c r="H40" s="30"/>
      <c r="I40" s="30"/>
      <c r="J40" s="30"/>
      <c r="K40" s="30"/>
      <c r="L40" s="30"/>
      <c r="M40" s="30"/>
      <c r="N40" s="79"/>
      <c r="O40" s="79"/>
      <c r="P40" s="79"/>
      <c r="Q40" s="79"/>
      <c r="R40" s="80"/>
      <c r="S40" s="79"/>
      <c r="T40" s="79"/>
      <c r="U40" s="79"/>
      <c r="V40" s="125">
        <v>0</v>
      </c>
      <c r="W40" s="125">
        <v>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130" t="s">
        <v>64</v>
      </c>
      <c r="AI40" s="79"/>
      <c r="AJ40" s="79"/>
      <c r="AK40" s="80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</row>
    <row r="41" spans="1:57" ht="12.75" customHeight="1" x14ac:dyDescent="0.2">
      <c r="A41" s="189"/>
      <c r="B41" s="191" t="s">
        <v>187</v>
      </c>
      <c r="C41" s="207" t="s">
        <v>188</v>
      </c>
      <c r="D41" s="75" t="s">
        <v>17</v>
      </c>
      <c r="E41" s="59"/>
      <c r="F41" s="59"/>
      <c r="G41" s="59"/>
      <c r="H41" s="59"/>
      <c r="I41" s="59"/>
      <c r="J41" s="59"/>
      <c r="K41" s="59"/>
      <c r="L41" s="59"/>
      <c r="M41" s="59"/>
      <c r="N41" s="122"/>
      <c r="O41" s="122"/>
      <c r="P41" s="122"/>
      <c r="Q41" s="122"/>
      <c r="R41" s="122"/>
      <c r="S41" s="122"/>
      <c r="T41" s="122"/>
      <c r="U41" s="122"/>
      <c r="V41" s="128">
        <v>0</v>
      </c>
      <c r="W41" s="128">
        <v>0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95" t="s">
        <v>68</v>
      </c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</row>
    <row r="42" spans="1:57" x14ac:dyDescent="0.2">
      <c r="A42" s="189"/>
      <c r="B42" s="191"/>
      <c r="C42" s="207"/>
      <c r="D42" s="75" t="s">
        <v>18</v>
      </c>
      <c r="E42" s="59"/>
      <c r="F42" s="59"/>
      <c r="G42" s="59"/>
      <c r="H42" s="59"/>
      <c r="I42" s="59"/>
      <c r="J42" s="59"/>
      <c r="K42" s="59"/>
      <c r="L42" s="59"/>
      <c r="M42" s="59"/>
      <c r="N42" s="122"/>
      <c r="O42" s="122"/>
      <c r="P42" s="122"/>
      <c r="Q42" s="122"/>
      <c r="R42" s="122"/>
      <c r="S42" s="122"/>
      <c r="T42" s="122"/>
      <c r="U42" s="122"/>
      <c r="V42" s="128">
        <v>0</v>
      </c>
      <c r="W42" s="128">
        <v>0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96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</row>
    <row r="43" spans="1:57" ht="12.75" customHeight="1" x14ac:dyDescent="0.2">
      <c r="A43" s="189"/>
      <c r="B43" s="192" t="s">
        <v>189</v>
      </c>
      <c r="C43" s="147" t="s">
        <v>190</v>
      </c>
      <c r="D43" s="39" t="s">
        <v>17</v>
      </c>
      <c r="E43" s="30"/>
      <c r="F43" s="30"/>
      <c r="G43" s="30"/>
      <c r="H43" s="30"/>
      <c r="I43" s="30"/>
      <c r="J43" s="30"/>
      <c r="K43" s="30"/>
      <c r="L43" s="30"/>
      <c r="M43" s="30"/>
      <c r="N43" s="79"/>
      <c r="O43" s="79"/>
      <c r="P43" s="79"/>
      <c r="Q43" s="79"/>
      <c r="R43" s="80"/>
      <c r="S43" s="79"/>
      <c r="T43" s="79"/>
      <c r="U43" s="79"/>
      <c r="V43" s="125">
        <v>0</v>
      </c>
      <c r="W43" s="125">
        <v>0</v>
      </c>
      <c r="X43" s="79"/>
      <c r="Y43" s="79"/>
      <c r="Z43" s="79"/>
      <c r="AA43" s="79"/>
      <c r="AB43" s="79"/>
      <c r="AC43" s="79"/>
      <c r="AD43" s="79"/>
      <c r="AE43" s="79"/>
      <c r="AF43" s="193" t="s">
        <v>64</v>
      </c>
      <c r="AG43" s="79"/>
      <c r="AH43" s="79"/>
      <c r="AI43" s="79"/>
      <c r="AJ43" s="79"/>
      <c r="AK43" s="80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</row>
    <row r="44" spans="1:57" x14ac:dyDescent="0.2">
      <c r="A44" s="189"/>
      <c r="B44" s="192"/>
      <c r="C44" s="147"/>
      <c r="D44" s="39" t="s">
        <v>18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125">
        <v>0</v>
      </c>
      <c r="W44" s="125">
        <v>0</v>
      </c>
      <c r="X44" s="79"/>
      <c r="Y44" s="79"/>
      <c r="Z44" s="79"/>
      <c r="AA44" s="79"/>
      <c r="AB44" s="79"/>
      <c r="AC44" s="79"/>
      <c r="AD44" s="79"/>
      <c r="AE44" s="79"/>
      <c r="AF44" s="194"/>
      <c r="AG44" s="79"/>
      <c r="AH44" s="79"/>
      <c r="AI44" s="79"/>
      <c r="AJ44" s="79"/>
      <c r="AK44" s="80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</row>
    <row r="45" spans="1:57" ht="16.5" customHeight="1" x14ac:dyDescent="0.2">
      <c r="A45" s="189"/>
      <c r="B45" s="84" t="s">
        <v>89</v>
      </c>
      <c r="C45" s="6" t="s">
        <v>134</v>
      </c>
      <c r="D45" s="39" t="s">
        <v>17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125">
        <v>0</v>
      </c>
      <c r="W45" s="125">
        <v>0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1" t="s">
        <v>107</v>
      </c>
      <c r="AJ45" s="130" t="s">
        <v>64</v>
      </c>
      <c r="AK45" s="80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1:57" x14ac:dyDescent="0.2">
      <c r="A46" s="189"/>
      <c r="B46" s="89" t="s">
        <v>58</v>
      </c>
      <c r="C46" s="223" t="s">
        <v>95</v>
      </c>
      <c r="D46" s="22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28">
        <v>0</v>
      </c>
      <c r="W46" s="128">
        <v>0</v>
      </c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08" t="s">
        <v>107</v>
      </c>
      <c r="AM46" s="108" t="s">
        <v>107</v>
      </c>
      <c r="AN46" s="108" t="s">
        <v>107</v>
      </c>
      <c r="AO46" s="108" t="s">
        <v>107</v>
      </c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</row>
    <row r="47" spans="1:57" ht="12.75" customHeight="1" x14ac:dyDescent="0.2">
      <c r="A47" s="189"/>
      <c r="B47" s="191" t="s">
        <v>66</v>
      </c>
      <c r="C47" s="229" t="s">
        <v>65</v>
      </c>
      <c r="D47" s="230"/>
      <c r="E47" s="45"/>
      <c r="F47" s="45"/>
      <c r="G47" s="45"/>
      <c r="H47" s="45"/>
      <c r="I47" s="45"/>
      <c r="J47" s="45"/>
      <c r="K47" s="45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14">
        <v>0</v>
      </c>
      <c r="W47" s="114">
        <v>0</v>
      </c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225" t="s">
        <v>191</v>
      </c>
      <c r="AQ47" s="225" t="s">
        <v>191</v>
      </c>
      <c r="AR47" s="225" t="s">
        <v>191</v>
      </c>
      <c r="AS47" s="225" t="s">
        <v>191</v>
      </c>
      <c r="AT47" s="225" t="s">
        <v>192</v>
      </c>
      <c r="AU47" s="225" t="s">
        <v>192</v>
      </c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</row>
    <row r="48" spans="1:57" x14ac:dyDescent="0.2">
      <c r="A48" s="189"/>
      <c r="B48" s="191"/>
      <c r="C48" s="231"/>
      <c r="D48" s="232"/>
      <c r="E48" s="45"/>
      <c r="F48" s="45"/>
      <c r="G48" s="45"/>
      <c r="H48" s="45"/>
      <c r="I48" s="45"/>
      <c r="J48" s="45"/>
      <c r="K48" s="45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14">
        <v>0</v>
      </c>
      <c r="W48" s="114">
        <v>0</v>
      </c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226"/>
      <c r="AQ48" s="226"/>
      <c r="AR48" s="226"/>
      <c r="AS48" s="226"/>
      <c r="AT48" s="226"/>
      <c r="AU48" s="226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</row>
    <row r="49" spans="1:57" ht="12.75" customHeight="1" x14ac:dyDescent="0.2">
      <c r="A49" s="189"/>
      <c r="B49" s="233" t="s">
        <v>59</v>
      </c>
      <c r="C49" s="234"/>
      <c r="D49" s="23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59">
        <v>2</v>
      </c>
      <c r="V49" s="95">
        <v>0</v>
      </c>
      <c r="W49" s="95">
        <v>0</v>
      </c>
      <c r="X49" s="122"/>
      <c r="Y49" s="122"/>
      <c r="Z49" s="122"/>
      <c r="AA49" s="122"/>
      <c r="AB49" s="122"/>
      <c r="AC49" s="122"/>
      <c r="AD49" s="122"/>
      <c r="AE49" s="122"/>
      <c r="AF49" s="122">
        <v>5</v>
      </c>
      <c r="AG49" s="122">
        <v>1</v>
      </c>
      <c r="AH49" s="122">
        <v>1</v>
      </c>
      <c r="AI49" s="122"/>
      <c r="AJ49" s="122">
        <v>1</v>
      </c>
      <c r="AK49" s="122">
        <v>2</v>
      </c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</row>
  </sheetData>
  <mergeCells count="78">
    <mergeCell ref="A1:BE1"/>
    <mergeCell ref="A2:A6"/>
    <mergeCell ref="B2:B6"/>
    <mergeCell ref="C2:C6"/>
    <mergeCell ref="D2:D6"/>
    <mergeCell ref="F2:H2"/>
    <mergeCell ref="J2:L2"/>
    <mergeCell ref="N2:Q2"/>
    <mergeCell ref="R2:U2"/>
    <mergeCell ref="W2:Y2"/>
    <mergeCell ref="AA2:AC2"/>
    <mergeCell ref="AE2:AH2"/>
    <mergeCell ref="AJ2:AL2"/>
    <mergeCell ref="AN2:AQ2"/>
    <mergeCell ref="AR2:AU2"/>
    <mergeCell ref="AW2:AY2"/>
    <mergeCell ref="AZ2:BD2"/>
    <mergeCell ref="E3:BE3"/>
    <mergeCell ref="E5:BE5"/>
    <mergeCell ref="A7:A49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5:B26"/>
    <mergeCell ref="C25:C26"/>
    <mergeCell ref="B27:B28"/>
    <mergeCell ref="C27:C28"/>
    <mergeCell ref="B19:B20"/>
    <mergeCell ref="C19:C20"/>
    <mergeCell ref="B21:B22"/>
    <mergeCell ref="C21:C22"/>
    <mergeCell ref="B23:B24"/>
    <mergeCell ref="C23:C24"/>
    <mergeCell ref="B35:B36"/>
    <mergeCell ref="C35:C36"/>
    <mergeCell ref="B37:B38"/>
    <mergeCell ref="C37:C38"/>
    <mergeCell ref="B29:B30"/>
    <mergeCell ref="C29:C30"/>
    <mergeCell ref="B31:B32"/>
    <mergeCell ref="C31:C32"/>
    <mergeCell ref="B33:B34"/>
    <mergeCell ref="C33:C34"/>
    <mergeCell ref="AF33:AF34"/>
    <mergeCell ref="C46:D46"/>
    <mergeCell ref="C47:D48"/>
    <mergeCell ref="B49:D49"/>
    <mergeCell ref="U9:U10"/>
    <mergeCell ref="B47:B48"/>
    <mergeCell ref="B41:B42"/>
    <mergeCell ref="C41:C42"/>
    <mergeCell ref="B43:B44"/>
    <mergeCell ref="C43:C44"/>
    <mergeCell ref="AF13:AF14"/>
    <mergeCell ref="AF17:AF18"/>
    <mergeCell ref="AF21:AF22"/>
    <mergeCell ref="U27:U28"/>
    <mergeCell ref="U29:U30"/>
    <mergeCell ref="AF31:AF32"/>
    <mergeCell ref="AU47:AU48"/>
    <mergeCell ref="AF37:AF38"/>
    <mergeCell ref="AF43:AF44"/>
    <mergeCell ref="AK41:AK42"/>
    <mergeCell ref="AK35:AK36"/>
    <mergeCell ref="AP47:AP48"/>
    <mergeCell ref="AQ47:AQ48"/>
    <mergeCell ref="AR47:AR48"/>
    <mergeCell ref="AS47:AS48"/>
    <mergeCell ref="AT47:AT48"/>
  </mergeCells>
  <pageMargins left="0.25" right="0.25" top="0.75" bottom="0.75" header="0.3" footer="0.3"/>
  <pageSetup paperSize="9" scale="57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f2bguJLPqwxS+7WxbTAxGxgKaiqCfWIDkdJPfyC35/o=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uFVsf6ZLY9gJMhPai8HwfOaQJtgrqn4DMnYrev75PrQ=</DigestValue>
    </Reference>
  </SignedInfo>
  <SignatureValue>6rtmCGmKJ3ySF29AKGp4G5qFjoHLx3Zy17ymjmbVt9G1eRmM3hsp37a9TP8cd01B
fJNhgQJ/sZD/zXG1ikL7tw==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LjPicbnIlnrVnhiSaho65M7dLt0=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XT8r5FM33+3SLZbZ/TdEKR8Bo0w=</DigestValue>
      </Reference>
      <Reference URI="/xl/sharedStrings.xml?ContentType=application/vnd.openxmlformats-officedocument.spreadsheetml.sharedStrings+xml">
        <DigestMethod Algorithm="http://www.w3.org/2000/09/xmldsig#sha1"/>
        <DigestValue>K/v2HWHcuCDV3OYGt4v7BUezCvk=</DigestValue>
      </Reference>
      <Reference URI="/xl/styles.xml?ContentType=application/vnd.openxmlformats-officedocument.spreadsheetml.styles+xml">
        <DigestMethod Algorithm="http://www.w3.org/2000/09/xmldsig#sha1"/>
        <DigestValue>iZzhMaP77AIcqxRy1iznPRayP9s=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GsXgn5AGdYBqjiwNRHx7/28+WAI=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ZWXfP+9Ail1Ls4pnsYZ2LhktP8U=</DigestValue>
      </Reference>
      <Reference URI="/xl/worksheets/sheet2.xml?ContentType=application/vnd.openxmlformats-officedocument.spreadsheetml.worksheet+xml">
        <DigestMethod Algorithm="http://www.w3.org/2000/09/xmldsig#sha1"/>
        <DigestValue>/r/SKbvxaUc0PX5ib3QWErTiTLI=</DigestValue>
      </Reference>
      <Reference URI="/xl/worksheets/sheet3.xml?ContentType=application/vnd.openxmlformats-officedocument.spreadsheetml.worksheet+xml">
        <DigestMethod Algorithm="http://www.w3.org/2000/09/xmldsig#sha1"/>
        <DigestValue>NlOGu5S4u05kr7RM/oiIjgGuHe4=</DigestValue>
      </Reference>
      <Reference URI="/xl/worksheets/sheet4.xml?ContentType=application/vnd.openxmlformats-officedocument.spreadsheetml.worksheet+xml">
        <DigestMethod Algorithm="http://www.w3.org/2000/09/xmldsig#sha1"/>
        <DigestValue>DzC49JbCdD6LVwj7mmGF0UzXfFo=</DigestValue>
      </Reference>
      <Reference URI="/xl/worksheets/sheet5.xml?ContentType=application/vnd.openxmlformats-officedocument.spreadsheetml.worksheet+xml">
        <DigestMethod Algorithm="http://www.w3.org/2000/09/xmldsig#sha1"/>
        <DigestValue>HGKa7AH4Fa6J2PUOP9XbgGGT5z4=</DigestValue>
      </Reference>
      <Reference URI="/xl/worksheets/sheet6.xml?ContentType=application/vnd.openxmlformats-officedocument.spreadsheetml.worksheet+xml">
        <DigestMethod Algorithm="http://www.w3.org/2000/09/xmldsig#sha1"/>
        <DigestValue>Rbma+7QChvXsGU4vaNITSIRgCcI=</DigestValue>
      </Reference>
      <Reference URI="/xl/worksheets/sheet7.xml?ContentType=application/vnd.openxmlformats-officedocument.spreadsheetml.worksheet+xml">
        <DigestMethod Algorithm="http://www.w3.org/2000/09/xmldsig#sha1"/>
        <DigestValue>e3TWiTYmuWf4NCHpHHDM0rEMnXg=</DigestValue>
      </Reference>
      <Reference URI="/xl/worksheets/sheet8.xml?ContentType=application/vnd.openxmlformats-officedocument.spreadsheetml.worksheet+xml">
        <DigestMethod Algorithm="http://www.w3.org/2000/09/xmldsig#sha1"/>
        <DigestValue>dBTpozAjzK+vWr5lclrF5/WUC8s=</DigestValue>
      </Reference>
      <Reference URI="/xl/worksheets/sheet9.xml?ContentType=application/vnd.openxmlformats-officedocument.spreadsheetml.worksheet+xml">
        <DigestMethod Algorithm="http://www.w3.org/2000/09/xmldsig#sha1"/>
        <DigestValue>Wlux9na9SuQ972Mje1jRnvLyYNE=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2020-12-28T10:34:02Z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2020-12-28T10:34:02Z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титульный</vt:lpstr>
      <vt:lpstr>1 курс</vt:lpstr>
      <vt:lpstr>гр аттестаций 1 курс</vt:lpstr>
      <vt:lpstr>2 курс</vt:lpstr>
      <vt:lpstr>гр аттестаций 2 курс</vt:lpstr>
      <vt:lpstr>3 курс</vt:lpstr>
      <vt:lpstr>гр аттестаций 3 курс</vt:lpstr>
      <vt:lpstr>4 курс</vt:lpstr>
      <vt:lpstr>гр аттестаций 4 курс </vt:lpstr>
      <vt:lpstr>'1 курс'!Область_печати</vt:lpstr>
      <vt:lpstr>'2 курс'!Область_печати</vt:lpstr>
      <vt:lpstr>'3 курс'!Область_печати</vt:lpstr>
      <vt:lpstr>'гр аттестаций 1 курс'!Область_печати</vt:lpstr>
      <vt:lpstr>'гр аттестаций 2 курс'!Область_печати</vt:lpstr>
      <vt:lpstr>'гр аттестаций 3 курс'!Область_печати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2020-01-21T13:41:04Z</cp:lastPrinted>
  <dcterms:created xsi:type="dcterms:W3CDTF">2011-10-06T07:56:56Z</dcterms:created>
  <dcterms:modified xsi:type="dcterms:W3CDTF">2020-12-28T10:33:56Z</dcterms:modified>
</cp:coreProperties>
</file>